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heckCompatibility="1" defaultThemeVersion="124226"/>
  <mc:AlternateContent xmlns:mc="http://schemas.openxmlformats.org/markup-compatibility/2006">
    <mc:Choice Requires="x15">
      <x15ac:absPath xmlns:x15ac="http://schemas.microsoft.com/office/spreadsheetml/2010/11/ac" url="C:\Users\caruf029\OneDrive - Malta Information Technology Agency\Heritage &amp; Urban Projects\Birkirkara - Basilica of St Helena\Tender Bkara 15 Feb 24\Birkirkara Tender\Lot 2 - Technical\"/>
    </mc:Choice>
  </mc:AlternateContent>
  <xr:revisionPtr revIDLastSave="0" documentId="13_ncr:1_{59B4F7C9-F4F8-449D-9937-48E7FF98B9F7}" xr6:coauthVersionLast="47" xr6:coauthVersionMax="47" xr10:uidLastSave="{00000000-0000-0000-0000-000000000000}"/>
  <bookViews>
    <workbookView xWindow="-120" yWindow="-120" windowWidth="20730" windowHeight="11040" xr2:uid="{00000000-000D-0000-FFFF-FFFF00000000}"/>
  </bookViews>
  <sheets>
    <sheet name="BOQ" sheetId="16" r:id="rId1"/>
  </sheets>
  <definedNames>
    <definedName name="_xlnm.Print_Area" localSheetId="0">BOQ!$A$1:$F$287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1" i="16" l="1"/>
  <c r="F150" i="16"/>
  <c r="F149" i="16"/>
  <c r="F148" i="16"/>
  <c r="F147" i="16"/>
  <c r="F146" i="16"/>
  <c r="F145" i="16"/>
  <c r="F144" i="16"/>
  <c r="F143" i="16"/>
  <c r="F142" i="16"/>
  <c r="F141" i="16"/>
  <c r="F140" i="16"/>
  <c r="F139" i="16"/>
  <c r="F138" i="16"/>
  <c r="F137" i="16"/>
  <c r="F136" i="16"/>
  <c r="F135" i="16"/>
  <c r="F134" i="16"/>
  <c r="F133" i="16"/>
  <c r="F132" i="16"/>
  <c r="F131" i="16"/>
  <c r="F130" i="16"/>
  <c r="F129" i="16"/>
  <c r="A104" i="16"/>
  <c r="A105" i="16" s="1"/>
  <c r="F104" i="16"/>
  <c r="A205" i="16" l="1"/>
  <c r="A217" i="16" s="1"/>
  <c r="A219" i="16" s="1"/>
  <c r="F217" i="16"/>
  <c r="F219" i="16"/>
  <c r="F222" i="16"/>
  <c r="F224" i="16"/>
  <c r="F227" i="16"/>
  <c r="F232" i="16"/>
  <c r="F234" i="16"/>
  <c r="F246" i="16"/>
  <c r="F248" i="16"/>
  <c r="F250" i="16"/>
  <c r="F252" i="16"/>
  <c r="A222" i="16" l="1"/>
  <c r="A224" i="16" s="1"/>
  <c r="A227" i="16" s="1"/>
  <c r="A232" i="16" s="1"/>
  <c r="A234" i="16" s="1"/>
  <c r="A246" i="16" s="1"/>
  <c r="A248" i="16" s="1"/>
  <c r="A250" i="16" s="1"/>
  <c r="A252" i="16" s="1"/>
  <c r="F156" i="16"/>
  <c r="F35" i="16"/>
  <c r="F170" i="16"/>
  <c r="A168" i="16"/>
  <c r="A169" i="16" s="1"/>
  <c r="A170" i="16" s="1"/>
  <c r="A171" i="16" s="1"/>
  <c r="F159" i="16"/>
  <c r="F158" i="16"/>
  <c r="F157" i="16"/>
  <c r="F155" i="16"/>
  <c r="F154" i="16"/>
  <c r="F126" i="16"/>
  <c r="F125" i="16"/>
  <c r="F124" i="16"/>
  <c r="F123" i="16"/>
  <c r="F122" i="16"/>
  <c r="F121" i="16"/>
  <c r="F120" i="16"/>
  <c r="F119" i="16"/>
  <c r="F118" i="16"/>
  <c r="F117" i="16"/>
  <c r="F116" i="16"/>
  <c r="F115" i="16"/>
  <c r="F114" i="16"/>
  <c r="F113" i="16"/>
  <c r="F112" i="16"/>
  <c r="F111" i="16"/>
  <c r="F110" i="16"/>
  <c r="F109" i="16"/>
  <c r="F108" i="16"/>
  <c r="F107" i="16"/>
  <c r="F106" i="16"/>
  <c r="F105" i="16"/>
  <c r="A106" i="16"/>
  <c r="A107" i="16" s="1"/>
  <c r="A108" i="16" s="1"/>
  <c r="A109" i="16" s="1"/>
  <c r="A110" i="16" s="1"/>
  <c r="A111" i="16" s="1"/>
  <c r="A112" i="16" s="1"/>
  <c r="F103" i="16"/>
  <c r="F100" i="16"/>
  <c r="F97" i="16"/>
  <c r="F96" i="16"/>
  <c r="F95" i="16"/>
  <c r="F94" i="16"/>
  <c r="F93" i="16"/>
  <c r="F88" i="16"/>
  <c r="F87" i="16"/>
  <c r="F86" i="16"/>
  <c r="F85" i="16"/>
  <c r="F84" i="16"/>
  <c r="F83" i="16"/>
  <c r="F82" i="16"/>
  <c r="F81" i="16"/>
  <c r="F80" i="16"/>
  <c r="F79" i="16"/>
  <c r="F78" i="16"/>
  <c r="F77" i="16"/>
  <c r="F76" i="16"/>
  <c r="F75" i="16"/>
  <c r="F74" i="16"/>
  <c r="F73" i="16"/>
  <c r="F71" i="16"/>
  <c r="F72" i="16"/>
  <c r="A113" i="16" l="1"/>
  <c r="A114" i="16" s="1"/>
  <c r="A115" i="16" s="1"/>
  <c r="A116" i="16" s="1"/>
  <c r="A117" i="16" s="1"/>
  <c r="A118" i="16" s="1"/>
  <c r="A119" i="16" s="1"/>
  <c r="A120" i="16" s="1"/>
  <c r="A121" i="16" s="1"/>
  <c r="A122" i="16" s="1"/>
  <c r="A123" i="16" s="1"/>
  <c r="A124" i="16" s="1"/>
  <c r="A125" i="16" s="1"/>
  <c r="A126" i="16" s="1"/>
  <c r="A154" i="16" s="1"/>
  <c r="A155" i="16" s="1"/>
  <c r="A156" i="16" s="1"/>
  <c r="A157" i="16" s="1"/>
  <c r="A158" i="16" s="1"/>
  <c r="A159" i="16" s="1"/>
  <c r="F70" i="16"/>
  <c r="F68" i="16"/>
  <c r="F67" i="16"/>
  <c r="F66" i="16"/>
  <c r="F65" i="16"/>
  <c r="F64" i="16"/>
  <c r="F63" i="16"/>
  <c r="F62" i="16"/>
  <c r="F61" i="16"/>
  <c r="F55" i="16"/>
  <c r="F51" i="16"/>
  <c r="F50" i="16"/>
  <c r="F54" i="16"/>
  <c r="F53" i="16"/>
  <c r="F52" i="16"/>
  <c r="F44" i="16"/>
  <c r="F43" i="16"/>
  <c r="F46" i="16"/>
  <c r="F45" i="16"/>
  <c r="F49" i="16"/>
  <c r="F48" i="16"/>
  <c r="F42" i="16"/>
  <c r="F184" i="16"/>
  <c r="F23" i="16" l="1"/>
  <c r="A181" i="16"/>
  <c r="A29" i="16"/>
  <c r="A30" i="16" s="1"/>
  <c r="A31" i="16" s="1"/>
  <c r="A32" i="16" s="1"/>
  <c r="A5" i="16"/>
  <c r="A6" i="16" s="1"/>
  <c r="A7" i="16" s="1"/>
  <c r="A8" i="16" s="1"/>
  <c r="A9" i="16" s="1"/>
  <c r="A10" i="16" s="1"/>
  <c r="A11" i="16" s="1"/>
  <c r="A12" i="16" s="1"/>
  <c r="A13" i="16" s="1"/>
  <c r="A14" i="16" s="1"/>
  <c r="A15" i="16" s="1"/>
  <c r="A16" i="16" s="1"/>
  <c r="F178" i="16"/>
  <c r="A33" i="16" l="1"/>
  <c r="A34" i="16" s="1"/>
  <c r="A187" i="16"/>
  <c r="A190" i="16" s="1"/>
  <c r="A193" i="16" s="1"/>
  <c r="A197" i="16" s="1"/>
  <c r="A200" i="16" s="1"/>
  <c r="A201" i="16" s="1"/>
  <c r="A184" i="16"/>
  <c r="A17" i="16"/>
  <c r="A18" i="16" s="1"/>
  <c r="A19" i="16" s="1"/>
  <c r="A20" i="16" s="1"/>
  <c r="A21" i="16" s="1"/>
  <c r="A22" i="16" s="1"/>
  <c r="F56" i="16"/>
  <c r="F69" i="16"/>
  <c r="F201" i="16"/>
  <c r="F200" i="16"/>
  <c r="F197" i="16"/>
  <c r="F193" i="16"/>
  <c r="F190" i="16"/>
  <c r="F187" i="16"/>
  <c r="F181" i="16"/>
  <c r="A35" i="16" l="1"/>
  <c r="A38" i="16" s="1"/>
  <c r="A39" i="16" s="1"/>
  <c r="A40" i="16" s="1"/>
  <c r="A41" i="16" s="1"/>
  <c r="A42" i="16" s="1"/>
  <c r="A43" i="16" s="1"/>
  <c r="A44" i="16" s="1"/>
  <c r="A45" i="16" s="1"/>
  <c r="A46" i="16" s="1"/>
  <c r="A47" i="16" s="1"/>
  <c r="A48" i="16" s="1"/>
  <c r="A49" i="16" s="1"/>
  <c r="A50" i="16" s="1"/>
  <c r="A51" i="16" s="1"/>
  <c r="A52" i="16" s="1"/>
  <c r="A53" i="16" s="1"/>
  <c r="A54" i="16" s="1"/>
  <c r="A55" i="16" s="1"/>
  <c r="A56" i="16" s="1"/>
  <c r="A61" i="16" s="1"/>
  <c r="A62" i="16" s="1"/>
  <c r="A63" i="16" s="1"/>
  <c r="A64" i="16" s="1"/>
  <c r="A65" i="16" s="1"/>
  <c r="A66" i="16" s="1"/>
  <c r="A67" i="16" s="1"/>
  <c r="A68" i="16" s="1"/>
  <c r="A172" i="16"/>
  <c r="F25" i="16" l="1"/>
  <c r="A69" i="16" l="1"/>
  <c r="A70" i="16" s="1"/>
  <c r="A71" i="16" s="1"/>
  <c r="A72" i="16" s="1"/>
  <c r="A73" i="16" s="1"/>
  <c r="A74" i="16" s="1"/>
  <c r="A75" i="16" s="1"/>
  <c r="A76" i="16" s="1"/>
  <c r="A77" i="16" s="1"/>
  <c r="A78" i="16" s="1"/>
  <c r="A79" i="16" s="1"/>
  <c r="A80" i="16" s="1"/>
  <c r="A81" i="16" s="1"/>
  <c r="A82" i="16" s="1"/>
  <c r="A83" i="16" s="1"/>
  <c r="A84" i="16" s="1"/>
  <c r="A85" i="16" s="1"/>
  <c r="A86" i="16" s="1"/>
  <c r="A87" i="16" s="1"/>
  <c r="A88" i="16" s="1"/>
  <c r="A93" i="16" s="1"/>
  <c r="A94" i="16" s="1"/>
  <c r="A95" i="16" l="1"/>
  <c r="A96" i="16" s="1"/>
  <c r="A97" i="16" s="1"/>
  <c r="A100" i="16" s="1"/>
  <c r="F172" i="16" l="1"/>
  <c r="F171" i="16"/>
  <c r="F34" i="16"/>
  <c r="F47" i="16"/>
  <c r="F41" i="16"/>
  <c r="F40" i="16"/>
  <c r="F33" i="16"/>
  <c r="F32" i="16"/>
  <c r="F31" i="16"/>
  <c r="F30" i="16"/>
  <c r="F165" i="16" l="1"/>
  <c r="F168" i="16"/>
  <c r="F169" i="16"/>
  <c r="F38" i="16"/>
  <c r="F39" i="16" l="1"/>
  <c r="F29" i="16"/>
  <c r="F28" i="16" l="1"/>
  <c r="F57" i="16" s="1"/>
  <c r="F59" i="16" l="1"/>
  <c r="F89" i="16" s="1"/>
  <c r="F91" i="16" s="1"/>
  <c r="F160" i="16" l="1"/>
  <c r="F162" i="16" s="1"/>
  <c r="F173" i="16" l="1"/>
  <c r="F175" i="16" s="1"/>
  <c r="F202" i="16" s="1"/>
  <c r="F204" i="16" s="1"/>
  <c r="F236" i="16" l="1"/>
  <c r="F238" i="16" s="1"/>
  <c r="F254" i="16" s="1"/>
  <c r="F258" i="16" s="1"/>
  <c r="F259" i="16" s="1"/>
  <c r="F260" i="16" l="1"/>
</calcChain>
</file>

<file path=xl/sharedStrings.xml><?xml version="1.0" encoding="utf-8"?>
<sst xmlns="http://schemas.openxmlformats.org/spreadsheetml/2006/main" count="515" uniqueCount="241">
  <si>
    <t>Item Number</t>
  </si>
  <si>
    <t>Description</t>
  </si>
  <si>
    <t>Unit</t>
  </si>
  <si>
    <t>No.</t>
  </si>
  <si>
    <t>m</t>
  </si>
  <si>
    <t xml:space="preserve">Quantity </t>
  </si>
  <si>
    <t>Supply, deliver to site, install, connect, test and commission the following as specified.</t>
  </si>
  <si>
    <t>Supply and install labels and charts for whole installation as specified</t>
  </si>
  <si>
    <t>Labeling/ applications/ testing and commissioning</t>
  </si>
  <si>
    <t xml:space="preserve">Labeling </t>
  </si>
  <si>
    <t>Lump Sum</t>
  </si>
  <si>
    <t>Rate EUR (excluding VAT)</t>
  </si>
  <si>
    <t>Total EUR (excluding VAT)</t>
  </si>
  <si>
    <t>Civil Works</t>
  </si>
  <si>
    <t>Rate € (Excluding VAT)</t>
  </si>
  <si>
    <t>Total € (Excluding VAT)</t>
  </si>
  <si>
    <t>SUMMARY PAGE</t>
  </si>
  <si>
    <t>Total for all works excluding VAT</t>
  </si>
  <si>
    <t>18% VAT</t>
  </si>
  <si>
    <t>Total for all works including VAT</t>
  </si>
  <si>
    <t>QTY</t>
  </si>
  <si>
    <t xml:space="preserve">Total carried forward to next page </t>
  </si>
  <si>
    <t xml:space="preserve">Total brought forward from previous  page </t>
  </si>
  <si>
    <t>Demarcation box complete with MCBs, RCBOs, switchgear, timer, contactor, earth and neutral bars,  transient over voltage protection module as per schedule and as specified</t>
  </si>
  <si>
    <t>IP67 Junction box including cable glands, as specified</t>
  </si>
  <si>
    <t>Galvanised steel cable tray 100x50mm complete with brackets and floor mountings</t>
  </si>
  <si>
    <t>Earthing</t>
  </si>
  <si>
    <t>Provision of all H&amp;S in accordance with all Legal obligations, including laws, by-laws and legal notices in force for the entire duration of the contract.</t>
  </si>
  <si>
    <t>Provision for the submittal of a Health &amp; Safety Risk assessment report by a competent professional for the acceptance of the responsible Engineer. It shall be the Contractor's responsibility to adhere and comply with such report.</t>
  </si>
  <si>
    <t>Provision for the Engagement of a Qualified Occupational Health and Safety Competent Person, appointed in accordance with the Occupational Health and Safety Authority Act, (Chap. 424 of the Laws of Malta).The Health and Safety Competent Person shall be responsible for the Health and Safety of the works in progress.</t>
  </si>
  <si>
    <t>Provision for the issuing of PAT tests of all electrically operated tools and equipment on site, log-book including photos of all tools used. Every tool shall be certified every thirty days or following repairs, with certificates forwarded to the responsible Engineer.</t>
  </si>
  <si>
    <t>Provision for the temporary electrical supply including  certification across all the site for the duration of the contract.</t>
  </si>
  <si>
    <t>Provision for the temporary water supply across all the site for the duration of the contract.</t>
  </si>
  <si>
    <t xml:space="preserve">Provision for the general up-keep of site, including debris and waste generated from the activities related to the contract. </t>
  </si>
  <si>
    <t>Provision of general site welfare facilities including portable toilets and their upkeeping, drinking water, first aid and any other requirements as specified by the OHSA.</t>
  </si>
  <si>
    <t>Provision for the submittal of samples of all materials to be used in the course of the project to the responsible Engineer for approval prior to the commencement of such respective work.</t>
  </si>
  <si>
    <t>Provision for fees related to any statutory permits required for the successful completion of the project as may be necessary for the Contractor's operation on site.</t>
  </si>
  <si>
    <t>Provision for a cover all (CAR) insurance  by the contractor in order to ensure that all the works and personnel working on site shall be adequately covered by insurance policy.</t>
  </si>
  <si>
    <t>Provision for any temporary works which are not included in the bills of quantities.</t>
  </si>
  <si>
    <t>Provision of erection and dismantling of scaffolding as may be required and   as per health and safety regulations and as deemed necessary for the duration of the contract. Rate to include for certification by an engineer.</t>
  </si>
  <si>
    <t>Provision for a Quality Controller and certification of the installations by an independent Engineer.</t>
  </si>
  <si>
    <t>Included</t>
  </si>
  <si>
    <t>Distribution board DB 1 complete with MCBs, RCBOs, switchgear, timer, contactor, earth and neutral bars, transient over voltage protection module as per schedule and as specified</t>
  </si>
  <si>
    <t>Training</t>
  </si>
  <si>
    <t>Handover Documentation</t>
  </si>
  <si>
    <t>Upon Completion, submit to the Employer an organised Operation &amp; maintenance Manual as specified.</t>
  </si>
  <si>
    <t xml:space="preserve"> </t>
  </si>
  <si>
    <t>Supply As Fitted drawings in the form of three sets of prints and one soft copy.</t>
  </si>
  <si>
    <t>Allow for training as specified</t>
  </si>
  <si>
    <t>Total carried forward to Summary Page</t>
  </si>
  <si>
    <t>Application for the provision of electrical supply services:</t>
  </si>
  <si>
    <t>IP68 T-shaped cable connector</t>
  </si>
  <si>
    <t xml:space="preserve">Maintenance </t>
  </si>
  <si>
    <t>Maintenance every 6 months of the lighting and electrical LV system for a period of 5 years</t>
  </si>
  <si>
    <t>Provision for carrying out the installation of light fittings on the sides of the church during night time hours to minimise disruption to vehicular traffic</t>
  </si>
  <si>
    <t>Provision for hoarding of works to allow for safe access of pedestrians around the areas affected by these works</t>
  </si>
  <si>
    <t>Provision for traffic signage, insurance and permit fees required for the proper execution of the works.</t>
  </si>
  <si>
    <t>200mm x 200mm heavy duty PVC pull box complete with cast iron cover and complete with 25mm diameter, 1m deep vertical drain installed at the bottom of the pull box. Rate to include boring of hole to accommodate drain.</t>
  </si>
  <si>
    <t>Provision, transporting and laying of 50mm diameter PE conduit in trench</t>
  </si>
  <si>
    <t>ACCESSORIES</t>
  </si>
  <si>
    <t>Bluetooth wireless switch</t>
  </si>
  <si>
    <t>Wireless lighting control module - BLE to DALI interface</t>
  </si>
  <si>
    <t xml:space="preserve">Wireless Bluetooth interface internet gateway </t>
  </si>
  <si>
    <t>Range extension module</t>
  </si>
  <si>
    <t xml:space="preserve">DALI controllers, DALI master and any DALI/BLE/Lighting control interface required to render a complete functional system </t>
  </si>
  <si>
    <t>Boring of hole, provision and installation of 16mm diameter x 2.4m earth electrode complete with moulded pull box mounted flush with finished floor level. The price includes the desing and testing of the earth electrode and any connection or termination costs with cable armour.</t>
  </si>
  <si>
    <t>Allow for lighting trials, as specified</t>
  </si>
  <si>
    <t>Lighting Trials</t>
  </si>
  <si>
    <t xml:space="preserve">For and on behalf of: </t>
  </si>
  <si>
    <t xml:space="preserve">Address: </t>
  </si>
  <si>
    <t xml:space="preserve">Signature of Tenderer:                                             Name of Tenderer: </t>
  </si>
  <si>
    <t xml:space="preserve">Occupation: </t>
  </si>
  <si>
    <t xml:space="preserve">VAT Registration number: </t>
  </si>
  <si>
    <t xml:space="preserve">Tel and Fax No.:                                                     e-mail: </t>
  </si>
  <si>
    <t xml:space="preserve">Date: </t>
  </si>
  <si>
    <t>DAILY RATES</t>
  </si>
  <si>
    <t>Rates quoted are to include total cost of labour inclusive of VAT and any other charges as applicable.</t>
  </si>
  <si>
    <t>Item</t>
  </si>
  <si>
    <t>Daily Rate for the service of:</t>
  </si>
  <si>
    <t>Rate in EUR</t>
  </si>
  <si>
    <t>Unskilled labourer</t>
  </si>
  <si>
    <t>Skilled labourer</t>
  </si>
  <si>
    <t>Supervisor</t>
  </si>
  <si>
    <t>Technician/ Electrician</t>
  </si>
  <si>
    <t>Engineer</t>
  </si>
  <si>
    <t>Other category - Project Manager</t>
  </si>
  <si>
    <t>Setting up of luminaires</t>
  </si>
  <si>
    <t>Allow for setting up and adjusting the orientation of the luminaires</t>
  </si>
  <si>
    <t>Test and certify the electrical installation as per IET and Enemalta regulations</t>
  </si>
  <si>
    <t>Testing and certification:</t>
  </si>
  <si>
    <t>This item includes drilling of holes through walls, floors and ceilings, chasing if and when required, making good of and support of equipment, sealing and making good of all openings and penetrations made during erection of system. Contractor is expected to allow for a contingency sum for such works.  It should be highlighted that works are being carried out on a historic Grade 1 building and thus no chasing within the masonry architectural elements will be allowed.  Moreover all care shall be taken in order to conserve and preserve all the elements whilst fixing of all elements.  Works will include all making good for any damages done to the architectural and historic fabric.</t>
  </si>
  <si>
    <t>Submit the required Enemalta application forms for the connection of street lighting luminaires. Any Enemalta/ARMS application fees are to be paid by client.</t>
  </si>
  <si>
    <t>General - Exterior Lighting System</t>
  </si>
  <si>
    <t xml:space="preserve">Cable Management - Exterior Lighting System </t>
  </si>
  <si>
    <t xml:space="preserve">Provision and Installation of metal protective pipe for wall-mounted Demarcation fuse &amp; link boxes </t>
  </si>
  <si>
    <t>Bill of Quantities: Exterior lighting scheme for St. Helen's Parish Church, Birkirkara</t>
  </si>
  <si>
    <t>Preliminaries - Exterior Lighting System</t>
  </si>
  <si>
    <t xml:space="preserve">Exterior Lighting System  </t>
  </si>
  <si>
    <t>Distribution board DB 2 complete with MCBs, RCBOs, switchgear, timer, contactor, earth and neutral bars,  transient over voltage protection module as per schedule and as specified</t>
  </si>
  <si>
    <t>Distribution board DB 2.1 complete with MCBs, RCBOs, switchgear, timer, contactor, earth and neutral bars,  transient over voltage protection module as per schedule and as specified</t>
  </si>
  <si>
    <t>Distribution board DB 2.2 complete with MCBs, RCBOs, switchgear, timer, contactor, earth and neutral bars,  transient over voltage protection module as per schedule and as specified</t>
  </si>
  <si>
    <t>Distribution board DB 2.3 complete with MCBs, RCBOs, switchgear, timer, contactor, earth and neutral bars,  transient over voltage protection module as per schedule and as specified</t>
  </si>
  <si>
    <t>5c x 2.5sqmm HO7RN-F cable from distribution board DB 1 to luminaires on circuit 1.1</t>
  </si>
  <si>
    <t>5c x 2.5sqmm HO7RN-F cable from distribution board DB 1 to luminaires on circuit 1.2</t>
  </si>
  <si>
    <t>5c x 2.5sqmm HO7RN-F cable from distribution board DB 1 to luminaires on circuit 1.3</t>
  </si>
  <si>
    <t>3c x 2.5sqmm HO7RN-F cable from Dem Box 1 to luminaires on circuit D1.1</t>
  </si>
  <si>
    <t>3c x 2.5sqmm HO7RN-F cable from Dem Box 2 to luminaires on circuit D2.1</t>
  </si>
  <si>
    <t>2c x 6.0sqmm XLPE/LSZH cable from street lighting to DB 1</t>
  </si>
  <si>
    <t>2c x 4.0sqmm XLPE/LSZH cable from street lighting to DEM BOX 1</t>
  </si>
  <si>
    <t>2c x 4.0sqmm XLPE/LSZH cable from street lighting to DEM BOX 2</t>
  </si>
  <si>
    <t>5c x 2.5sqmm HO7RN-F cable from distribution board DB 2 to luminaires on circuit 2.1</t>
  </si>
  <si>
    <t>5c x 2.5sqmm HO7RN-F cable from distribution board DB 2 to luminaires on circuit 2.2</t>
  </si>
  <si>
    <t>5c x 6.0sqmm XLPE/PVC cable RAL 9001 from DB 1 to DB 2</t>
  </si>
  <si>
    <t xml:space="preserve">Supply, deliver to site and install the following cable management systems (to coordinate with civil works contractor): </t>
  </si>
  <si>
    <t xml:space="preserve">5c x 2.5sqmm HO7RN-F cable from distribution board DB 1 to drivers for luminaires Type B </t>
  </si>
  <si>
    <t>2 core DC cables including termination of cable from drivers to luminaires Type B</t>
  </si>
  <si>
    <t>3c x 1.5sqmm HO7RN-F cable from distribution board DB 2 to BLE module on circuit 2.8</t>
  </si>
  <si>
    <t>5c x 2.5sqmm XLPE/PVC cable RAL9001 from distribution board DB 2 to luminaires on circuit 2.3</t>
  </si>
  <si>
    <t>5c x 2.5sqmm XLPE/PVC cable RAL9001 from distribution board DB 2 to luminaires on circuit 2.4</t>
  </si>
  <si>
    <t>5c x 1.5sqmm HO7RN-F cable from distribution board DB 2.1 to luminaires on circuit 2.1.1</t>
  </si>
  <si>
    <t>5c x 2.5sqmm HO7RN-F cable from distribution board DB 2.1 to luminaires on circuit 2.1.2</t>
  </si>
  <si>
    <t>5c x 2.5sqmm XLPE/PVC cable RAL9001 from distribution board DB 2.1 to luminaires on circuit 2.1.3</t>
  </si>
  <si>
    <t>5c x 2.5sqmm XLPE/PVC cable RAL9001 from distribution board DB 2.1 to luminaires on circuit 2.1.4</t>
  </si>
  <si>
    <t>3c x 1.5sqmm HO7RN-F cable from distribution board DB 2.1 to BLE module on circuit 2.1.5</t>
  </si>
  <si>
    <t>5c x 2.5sqmm XLPE/PVC cable RAL9001 cable from distribution board DB 2.2 to luminaires on circuit 2.2.1</t>
  </si>
  <si>
    <t>5c x 2.5sqmm XLPE/PVC cable RAL9001 cable from distribution board DB 2.2 to luminaires on circuit 2.2.2</t>
  </si>
  <si>
    <t>5c x 2.5sqmm XLPE/PVC cable RAL9001 cable from distribution board DB 2.2 to luminaires on circuit 2.2.3</t>
  </si>
  <si>
    <t xml:space="preserve">2 core DC cables including termination of cable from driver HI.1 to luminaires Type H and I </t>
  </si>
  <si>
    <t>5c x 1.5sqmm XLPE/PVC cable RAL9001 cable from distribution board DB 2.2 to driver HI.1</t>
  </si>
  <si>
    <t>2 core DC cables including termination of cable from driver J.1 to luminaires Type J</t>
  </si>
  <si>
    <t>5c x 1.5sqmm XLPE/PVC cable RAL9001 cable from distribution board DB 2.2 to driver J.1</t>
  </si>
  <si>
    <t>5c x 1.5sqmm XLPE/PVC cable RAL9001 cable from distribution board DB 2.2 to driver S.1</t>
  </si>
  <si>
    <t>2 core DC cables including termination of cable from driver J.1 to luminaire Type S</t>
  </si>
  <si>
    <t>5c x 1.5sqmm XLPE/PVC cable RAL9001 cable from distribution board DB 2.2 to driver K.1</t>
  </si>
  <si>
    <t>5c x 1.5sqmm XLPE/PVC cable RAL9001 cable from distribution board DB 2.2 to driver J.2</t>
  </si>
  <si>
    <t>2 core DC cables including termination of cable from driver K.1 to luminaires Type K</t>
  </si>
  <si>
    <t>2 core DC cables including termination of cable from driver J.2 to luminaires Type J</t>
  </si>
  <si>
    <t>5c x 1.5sqmm XLPE/PVC cable RAL9001 cable from distribution board DB 2.2 to driver K.2</t>
  </si>
  <si>
    <t>2 core DC cables including termination of cable from driver K.2 to luminaires Type K</t>
  </si>
  <si>
    <t>5c x 1.5sqmm XLPE/PVC cable RAL9001 cable from distribution board DB 2.2 to driver J.3</t>
  </si>
  <si>
    <t>2 core DC cables including termination of cable from driver J.3 to luminaires Type J</t>
  </si>
  <si>
    <t>5c x 1.5sqmm XLPE/PVC cable RAL9001 cable from distribution board DB 2.3 to driver O.1</t>
  </si>
  <si>
    <t>2 core DC cables including termination of cable from driver O.1 to luminaires Type O</t>
  </si>
  <si>
    <t>5c x 1.5sqmm XLPE/PVC cable RAL9001 cable from distribution board DB 2.3 to driver Q.1</t>
  </si>
  <si>
    <t>2 core DC cables including termination of cable from driver Q.1 to luminaires Type Q</t>
  </si>
  <si>
    <t>5c x 1.5sqmm XLPE/PVC cable RAL9001 cable from distribution board DB 2.3 to driver Q.2</t>
  </si>
  <si>
    <t>2 core DC cables including termination of cable from driver Q.2 to luminaires Type Q</t>
  </si>
  <si>
    <t>5c x 1.5sqmm XLPE/PVC cable RAL9001 cable from distribution board DB 2.3 to luminiares on circuit 2.3.7</t>
  </si>
  <si>
    <t>5c x 1.5sqmm XLPE/PVC cable RAL9001 cable from distribution board DB 2.3 to luminiares on circuit 2.3.6</t>
  </si>
  <si>
    <t>5c x 1.5sqmm XLPE/PVC cable RAL9001 cable from distribution board DB 2.3 to luminiares on circuit 2.3.5</t>
  </si>
  <si>
    <t>5c x 1.5sqmm XLPE/PVC cable RAL9001 cable from distribution board DB 2.3 to luminiares on circuit 2.3.4</t>
  </si>
  <si>
    <t>Luminaire type A2</t>
  </si>
  <si>
    <t>Luminaire type B</t>
  </si>
  <si>
    <t>Luminaire type C</t>
  </si>
  <si>
    <t>Luminaire type D</t>
  </si>
  <si>
    <t>Luminaire type E</t>
  </si>
  <si>
    <t>Luminaire type F</t>
  </si>
  <si>
    <t>Luminaire type G</t>
  </si>
  <si>
    <t>Luminaire type H</t>
  </si>
  <si>
    <t>Luminaire type I</t>
  </si>
  <si>
    <t>Luminaire type J</t>
  </si>
  <si>
    <t>Luminaire type K</t>
  </si>
  <si>
    <t>Luminaire type L</t>
  </si>
  <si>
    <t>Luminaire type M</t>
  </si>
  <si>
    <t>Luminaire type N</t>
  </si>
  <si>
    <t>Luminaire type O</t>
  </si>
  <si>
    <t>Luminaire type P</t>
  </si>
  <si>
    <t>Luminaire type Q</t>
  </si>
  <si>
    <t>Luminaire type R</t>
  </si>
  <si>
    <t>Luminaire type S</t>
  </si>
  <si>
    <t>Luminaire type X</t>
  </si>
  <si>
    <t>Luminaire type Y</t>
  </si>
  <si>
    <t>Luminaire type Z</t>
  </si>
  <si>
    <t>Pole including suitable mounting bracket for 1 in number Luminaire Type Y</t>
  </si>
  <si>
    <t>400mm x 400mm heavy duty PVC pull box complete with cast iron cover and complete with 25mm diameter, 1m deep vertical drain installed at the bottom of the pull box. Rate to include boring of hole to accommodate drain.</t>
  </si>
  <si>
    <t>Free standing, lockable, IP65 rated, heavy duty GRP enclsoure, including concrete base</t>
  </si>
  <si>
    <t>Wireless lighting control module - 0/1-10V to DALI interface</t>
  </si>
  <si>
    <t>5c x 4.0sqmm HO7RN-F cable from DB 2 to DB 2.3</t>
  </si>
  <si>
    <t>5c x 6.0sqmm HO7RN-F cable from DB 2 to DB 2.2</t>
  </si>
  <si>
    <t>5c x 4.0sqmm HO7RN-F cable from DB 2 to DB 2.1</t>
  </si>
  <si>
    <t>The supply and lay of replica elements, as per approved sample, ready to integrate light fitting, bedded on a 50mm thick (max) of 1: 2 dry cement/hard stone sand, or as approved, and pointed/grouted to match existing</t>
  </si>
  <si>
    <t>The relaying of previously removed/dismantled paving elements, bedded on a 50mm thick (max) of 1: 2 dry cement/hard stone sand, or as approved, and pointed/grouted to match existing</t>
  </si>
  <si>
    <t xml:space="preserve">Preparation of sample for replica (design and build) 'light' paving elements </t>
  </si>
  <si>
    <t xml:space="preserve">Preparation of sample for replica (design and build) 'dark' paving elements </t>
  </si>
  <si>
    <t>Paving Works</t>
  </si>
  <si>
    <t xml:space="preserve">Rates are to include making good of surrounding historic paving elements </t>
  </si>
  <si>
    <t>Paving works shall be measured NET</t>
  </si>
  <si>
    <r>
      <t xml:space="preserve">Sizes and quantities stated in bill of quantities </t>
    </r>
    <r>
      <rPr>
        <b/>
        <i/>
        <sz val="10"/>
        <rFont val="Arial"/>
        <family val="2"/>
      </rPr>
      <t>are only indicative</t>
    </r>
    <r>
      <rPr>
        <i/>
        <sz val="10"/>
        <rFont val="Arial"/>
        <family val="2"/>
      </rPr>
      <t xml:space="preserve"> and the contractor is responsible for taking physical measurements of all the work, survey of site and confirm them with the Architect in charge at design stage and before ordering the material.</t>
    </r>
  </si>
  <si>
    <t>Rate are inclusive of all the costs of material, equipment, manpower etc. and any other cost that is needed. The Contracting Authority shall bear no other cost apart from that of the rate submitted.</t>
  </si>
  <si>
    <t>Paving and Other related Works</t>
  </si>
  <si>
    <r>
      <t>m</t>
    </r>
    <r>
      <rPr>
        <vertAlign val="superscript"/>
        <sz val="10"/>
        <rFont val="Arial"/>
        <family val="2"/>
      </rPr>
      <t>3</t>
    </r>
  </si>
  <si>
    <t>Supply and lay 300mm layer of tal-'Qawwi' 25mm gravel - washed and cleaned</t>
  </si>
  <si>
    <r>
      <t>m</t>
    </r>
    <r>
      <rPr>
        <vertAlign val="superscript"/>
        <sz val="10"/>
        <rFont val="Arial"/>
        <family val="2"/>
      </rPr>
      <t>2</t>
    </r>
  </si>
  <si>
    <t>The supply and lay of Geo-textile</t>
  </si>
  <si>
    <t>The works below need to include all required coordination to install related lighting and detailing with the finishes</t>
  </si>
  <si>
    <t>Works around recessed light fittings</t>
  </si>
  <si>
    <t xml:space="preserve">Design, Supply and lay precast concrete manholes (no bottom), for in-ground light fittings, not exceeding 500 x 600mm, consisting of concrete grade C25 walls, including the formation of required penetration holes, </t>
  </si>
  <si>
    <t>Concrete Manholes</t>
  </si>
  <si>
    <t>Supply, lay and compact lean mix concrete grade C7.5, or equivalent, to backfill trench to required levels - level/preparation to take paving (Prov Qty)</t>
  </si>
  <si>
    <t>Supply, lay and compact plain concrete grade C20 in bed and square surround to pipes. (Provisional Qty.)</t>
  </si>
  <si>
    <t>Concrete Works</t>
  </si>
  <si>
    <t>Carefully take up, existing (dark) paving, around the perimeter of the church, as per approved method statement, taking care not the damage the elements themselves and the surround historic paving, and place on pallets for safe storage and eventual re-instatement</t>
  </si>
  <si>
    <t>Excavation and demolition works</t>
  </si>
  <si>
    <t>All works are to be carried out with all other contractors/sub-contractors working on the project</t>
  </si>
  <si>
    <t>Contractor is to ensure a neat saw cut with existing surrounding finishes and making good of such - such works are deemed to be included in rates</t>
  </si>
  <si>
    <t>Before commencing any works, the contactor shall liaise with all service provider, and mark all existing infrastructure on site, and ensure that such are not damaged during the works</t>
  </si>
  <si>
    <t>All excavation shall be measured net and the rate is inclusive of caving-in.</t>
  </si>
  <si>
    <t>All resulting material shall be carted away and dumped in an approved dumping site unless it is not ordered otherwise by the Architect in charge of the project. All rates to include dumping charges.</t>
  </si>
  <si>
    <t>The contractor shall visit the site to see what the work entails.</t>
  </si>
  <si>
    <t>Preambles - GENERAL</t>
  </si>
  <si>
    <t xml:space="preserve">Item </t>
  </si>
  <si>
    <t>Provision for any works at heights that require abseiling, use of hoisting machinery, use of lifting machinery and / or cranes, as may be required for the execution and completion of the works.</t>
  </si>
  <si>
    <t>Attendance to meetings with the supplier of the luminaires and to coordinate the wiring configuration and installation of all the  luminaires and associated control gear according to the manufacturer's instructions</t>
  </si>
  <si>
    <t>2.001a</t>
  </si>
  <si>
    <t>2.002a</t>
  </si>
  <si>
    <t>2.003a</t>
  </si>
  <si>
    <t>2.004a</t>
  </si>
  <si>
    <t>2.005a</t>
  </si>
  <si>
    <t>2.006a</t>
  </si>
  <si>
    <t>2.007a</t>
  </si>
  <si>
    <t>2.008a</t>
  </si>
  <si>
    <t>2.009a</t>
  </si>
  <si>
    <t>2.010a</t>
  </si>
  <si>
    <t>2.011a</t>
  </si>
  <si>
    <t>2.012a</t>
  </si>
  <si>
    <t>2.013a</t>
  </si>
  <si>
    <t>2.014a</t>
  </si>
  <si>
    <t>2.015a</t>
  </si>
  <si>
    <t>2.016a</t>
  </si>
  <si>
    <t>2.017a</t>
  </si>
  <si>
    <t>2.018a</t>
  </si>
  <si>
    <t>2.019a</t>
  </si>
  <si>
    <t>2.020a</t>
  </si>
  <si>
    <t xml:space="preserve">Luminaire type A1 </t>
  </si>
  <si>
    <t>2.021a</t>
  </si>
  <si>
    <t>2.022a</t>
  </si>
  <si>
    <t>2.023a</t>
  </si>
  <si>
    <t xml:space="preserve">Installation only of accessories and light fittings according to manufacturer's instructions and connection of the following luminaires with integrated control gear and accessories as specified (sundries, stainless steel fixing bolts and any material required shall be included in the rate for installation): </t>
  </si>
  <si>
    <t>Provisional items - (Installation of luminaire including external control gear):</t>
  </si>
  <si>
    <t>Supply, deliver to site and connect the following cables as specified complete with lugs, cleats, glands, proprietary support stainless cable ties, cable tie plug anchor with eyelet and any other sundries required including termination at both ends</t>
  </si>
  <si>
    <t>Excavate 300mm wide and not exceeding 500mm deep trench, taking care not to damage surrounding existing historic paving, in any type of ground/material, as per approved method statement.  Rate shall include carting away and dumping of resultant material into an approved dumping 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</si>
</sst>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quot;* #,##0.00_-;\-&quot;£&quot;* #,##0.00_-;_-&quot;£&quot;* &quot;-&quot;??_-;_-@_-"/>
    <numFmt numFmtId="165" formatCode="_([$€-2]\ * #,##0.00_);_([$€-2]\ * \(#,##0.00\);_([$€-2]\ * &quot;-&quot;??_);_(@_)"/>
    <numFmt numFmtId="166" formatCode="0.000"/>
    <numFmt numFmtId="167" formatCode="&quot;€&quot;#,##0.00"/>
    <numFmt numFmtId="168" formatCode="0.0"/>
  </numFmts>
  <fonts count="18" x14ac:knownFonts="1">
    <font>
      <sz val="10"/>
      <name val="Arial"/>
    </font>
    <font>
      <sz val="11"/>
      <color theme="1"/>
      <name val="Calibri"/>
      <family val="2"/>
      <scheme val="minor"/>
    </font>
    <font>
      <sz val="10"/>
      <name val="Arial"/>
      <family val="2"/>
    </font>
    <font>
      <sz val="10"/>
      <name val="Arial"/>
      <family val="2"/>
    </font>
    <font>
      <sz val="10"/>
      <color rgb="FFFF0000"/>
      <name val="Arial"/>
      <family val="2"/>
    </font>
    <font>
      <b/>
      <sz val="10"/>
      <name val="Arial"/>
      <family val="2"/>
    </font>
    <font>
      <b/>
      <i/>
      <sz val="10"/>
      <name val="Arial"/>
      <family val="2"/>
    </font>
    <font>
      <i/>
      <sz val="10"/>
      <name val="Arial"/>
      <family val="2"/>
    </font>
    <font>
      <b/>
      <sz val="12"/>
      <name val="Calibri"/>
      <family val="2"/>
      <scheme val="minor"/>
    </font>
    <font>
      <sz val="9"/>
      <name val="Arial"/>
      <family val="2"/>
    </font>
    <font>
      <b/>
      <i/>
      <sz val="9"/>
      <name val="Arial"/>
      <family val="2"/>
    </font>
    <font>
      <b/>
      <sz val="9"/>
      <name val="Arial"/>
      <family val="2"/>
    </font>
    <font>
      <sz val="10"/>
      <color theme="1"/>
      <name val="Arial"/>
      <family val="2"/>
    </font>
    <font>
      <sz val="10"/>
      <color rgb="FF000000"/>
      <name val="Arial"/>
      <family val="2"/>
    </font>
    <font>
      <b/>
      <u/>
      <sz val="10"/>
      <name val="Arial"/>
      <family val="2"/>
    </font>
    <font>
      <i/>
      <sz val="10"/>
      <color theme="1"/>
      <name val="Arial"/>
      <family val="2"/>
    </font>
    <font>
      <vertAlign val="superscript"/>
      <sz val="10"/>
      <name val="Arial"/>
      <family val="2"/>
    </font>
    <font>
      <sz val="10"/>
      <name val="MS Sans Serif"/>
      <family val="2"/>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0"/>
        <bgColor indexed="64"/>
      </patternFill>
    </fill>
  </fills>
  <borders count="50">
    <border>
      <left/>
      <right/>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bottom style="thin">
        <color indexed="64"/>
      </bottom>
      <diagonal/>
    </border>
    <border>
      <left/>
      <right style="medium">
        <color indexed="64"/>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theme="1"/>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7">
    <xf numFmtId="0" fontId="0" fillId="0" borderId="0"/>
    <xf numFmtId="0" fontId="3" fillId="0" borderId="0"/>
    <xf numFmtId="0" fontId="2" fillId="0" borderId="0"/>
    <xf numFmtId="164" fontId="1" fillId="0" borderId="0" applyFont="0" applyFill="0" applyBorder="0" applyAlignment="0" applyProtection="0"/>
    <xf numFmtId="43" fontId="2" fillId="0" borderId="0" applyFont="0" applyFill="0" applyBorder="0" applyAlignment="0" applyProtection="0"/>
    <xf numFmtId="0" fontId="2" fillId="0" borderId="0"/>
    <xf numFmtId="0" fontId="17" fillId="0" borderId="0"/>
  </cellStyleXfs>
  <cellXfs count="268">
    <xf numFmtId="0" fontId="0" fillId="0" borderId="0" xfId="0"/>
    <xf numFmtId="0" fontId="2" fillId="2" borderId="0" xfId="0" applyFont="1" applyFill="1"/>
    <xf numFmtId="0" fontId="4" fillId="2" borderId="0" xfId="0" applyFont="1" applyFill="1"/>
    <xf numFmtId="0" fontId="2" fillId="2" borderId="0" xfId="0" applyFont="1" applyFill="1" applyAlignment="1">
      <alignment horizontal="right" vertical="center"/>
    </xf>
    <xf numFmtId="0" fontId="2" fillId="2" borderId="0" xfId="0" applyFont="1" applyFill="1" applyAlignment="1">
      <alignment horizontal="center" vertical="center" wrapText="1"/>
    </xf>
    <xf numFmtId="165" fontId="2" fillId="2" borderId="0" xfId="0" applyNumberFormat="1" applyFont="1" applyFill="1"/>
    <xf numFmtId="166" fontId="2" fillId="2" borderId="0" xfId="0" applyNumberFormat="1" applyFont="1" applyFill="1" applyAlignment="1">
      <alignment horizontal="center" vertical="center"/>
    </xf>
    <xf numFmtId="166" fontId="9" fillId="0" borderId="3" xfId="0" applyNumberFormat="1" applyFont="1" applyBorder="1" applyAlignment="1">
      <alignment horizontal="center" vertical="center"/>
    </xf>
    <xf numFmtId="0" fontId="10" fillId="0" borderId="23" xfId="0" applyFont="1" applyBorder="1" applyAlignment="1">
      <alignment wrapText="1"/>
    </xf>
    <xf numFmtId="0" fontId="9" fillId="0" borderId="1" xfId="0" applyFont="1" applyBorder="1" applyAlignment="1">
      <alignment horizontal="right"/>
    </xf>
    <xf numFmtId="0" fontId="9" fillId="0" borderId="14" xfId="0" applyFont="1" applyBorder="1" applyAlignment="1">
      <alignment horizontal="right" wrapText="1"/>
    </xf>
    <xf numFmtId="165" fontId="9" fillId="0" borderId="23" xfId="0" applyNumberFormat="1" applyFont="1" applyBorder="1" applyAlignment="1">
      <alignment wrapText="1"/>
    </xf>
    <xf numFmtId="165" fontId="9" fillId="0" borderId="3" xfId="0" applyNumberFormat="1" applyFont="1" applyBorder="1" applyAlignment="1">
      <alignment wrapText="1"/>
    </xf>
    <xf numFmtId="0" fontId="2" fillId="0" borderId="0" xfId="0" applyFont="1"/>
    <xf numFmtId="166" fontId="9" fillId="0" borderId="20" xfId="0" applyNumberFormat="1" applyFont="1" applyBorder="1" applyAlignment="1">
      <alignment horizontal="center" vertical="center" wrapText="1"/>
    </xf>
    <xf numFmtId="0" fontId="9" fillId="0" borderId="30" xfId="0" applyFont="1" applyBorder="1" applyAlignment="1">
      <alignment vertical="center" wrapText="1"/>
    </xf>
    <xf numFmtId="0" fontId="2" fillId="0" borderId="9" xfId="0" applyFont="1" applyBorder="1" applyAlignment="1">
      <alignment horizontal="center" vertical="center"/>
    </xf>
    <xf numFmtId="0" fontId="9" fillId="0" borderId="22" xfId="0" applyFont="1" applyBorder="1" applyAlignment="1">
      <alignment horizontal="right" vertical="center" wrapText="1"/>
    </xf>
    <xf numFmtId="165" fontId="9" fillId="0" borderId="30" xfId="0" applyNumberFormat="1" applyFont="1" applyBorder="1" applyAlignment="1">
      <alignment vertical="center" wrapText="1"/>
    </xf>
    <xf numFmtId="165" fontId="9" fillId="0" borderId="20" xfId="0" applyNumberFormat="1" applyFont="1" applyBorder="1" applyAlignment="1">
      <alignment vertical="center" wrapText="1"/>
    </xf>
    <xf numFmtId="166" fontId="4" fillId="0" borderId="3" xfId="0" applyNumberFormat="1" applyFont="1" applyBorder="1" applyAlignment="1">
      <alignment horizontal="center" vertical="center" wrapText="1"/>
    </xf>
    <xf numFmtId="0" fontId="4" fillId="0" borderId="10" xfId="0" applyFont="1" applyBorder="1" applyAlignment="1">
      <alignment horizontal="justify" vertical="center" wrapText="1"/>
    </xf>
    <xf numFmtId="0" fontId="4" fillId="0" borderId="9" xfId="0" applyFont="1" applyBorder="1" applyAlignment="1">
      <alignment horizontal="center" vertical="center" wrapText="1"/>
    </xf>
    <xf numFmtId="0" fontId="4" fillId="0" borderId="14" xfId="0" applyFont="1" applyBorder="1" applyAlignment="1">
      <alignment horizontal="center" vertical="center" wrapText="1"/>
    </xf>
    <xf numFmtId="165" fontId="4" fillId="0" borderId="23" xfId="0" applyNumberFormat="1" applyFont="1" applyBorder="1" applyAlignment="1">
      <alignment horizontal="center" vertical="center" wrapText="1"/>
    </xf>
    <xf numFmtId="165" fontId="4" fillId="0" borderId="3" xfId="0" applyNumberFormat="1" applyFont="1" applyBorder="1" applyAlignment="1">
      <alignment horizontal="center" vertical="center" wrapText="1"/>
    </xf>
    <xf numFmtId="166" fontId="2" fillId="0" borderId="1" xfId="0" applyNumberFormat="1" applyFont="1" applyBorder="1" applyAlignment="1">
      <alignment horizontal="center" vertical="center" wrapText="1"/>
    </xf>
    <xf numFmtId="0" fontId="2" fillId="0" borderId="3" xfId="0" applyFont="1" applyBorder="1" applyAlignment="1">
      <alignment vertical="center" wrapText="1"/>
    </xf>
    <xf numFmtId="0" fontId="2" fillId="0" borderId="14" xfId="0" applyFont="1" applyBorder="1" applyAlignment="1">
      <alignment horizontal="center" vertical="center" wrapText="1"/>
    </xf>
    <xf numFmtId="165" fontId="2" fillId="0" borderId="23" xfId="0" applyNumberFormat="1" applyFont="1" applyBorder="1" applyAlignment="1">
      <alignment horizontal="center" vertical="center" wrapText="1"/>
    </xf>
    <xf numFmtId="165" fontId="2" fillId="0" borderId="3" xfId="0" applyNumberFormat="1" applyFont="1" applyBorder="1" applyAlignment="1">
      <alignment horizontal="center" vertical="center" wrapText="1"/>
    </xf>
    <xf numFmtId="0" fontId="6" fillId="0" borderId="3" xfId="0" applyFont="1" applyBorder="1" applyAlignment="1">
      <alignment vertical="center" wrapText="1"/>
    </xf>
    <xf numFmtId="0" fontId="4" fillId="0" borderId="8" xfId="0" applyFont="1" applyBorder="1" applyAlignment="1">
      <alignment horizontal="justify" vertical="center" wrapText="1"/>
    </xf>
    <xf numFmtId="0" fontId="4" fillId="0" borderId="1" xfId="0" applyFont="1" applyBorder="1" applyAlignment="1">
      <alignment horizontal="center" vertical="center" wrapText="1"/>
    </xf>
    <xf numFmtId="166" fontId="5" fillId="0" borderId="3" xfId="0" applyNumberFormat="1" applyFont="1" applyBorder="1" applyAlignment="1">
      <alignment horizontal="center" vertical="center"/>
    </xf>
    <xf numFmtId="0" fontId="5" fillId="0" borderId="3" xfId="0" applyFont="1" applyBorder="1" applyAlignment="1">
      <alignment vertical="center"/>
    </xf>
    <xf numFmtId="0" fontId="2" fillId="0" borderId="1" xfId="0" applyFont="1" applyBorder="1" applyAlignment="1">
      <alignment horizontal="center" vertical="center"/>
    </xf>
    <xf numFmtId="165" fontId="2" fillId="0" borderId="23" xfId="0" applyNumberFormat="1" applyFont="1" applyBorder="1" applyAlignment="1">
      <alignment horizontal="center" wrapText="1"/>
    </xf>
    <xf numFmtId="165" fontId="2" fillId="0" borderId="3" xfId="0" applyNumberFormat="1" applyFont="1" applyBorder="1" applyAlignment="1">
      <alignment horizontal="center" wrapText="1"/>
    </xf>
    <xf numFmtId="166" fontId="5" fillId="0" borderId="29" xfId="0" applyNumberFormat="1" applyFont="1" applyBorder="1" applyAlignment="1">
      <alignment horizontal="center" vertical="center" wrapText="1"/>
    </xf>
    <xf numFmtId="0" fontId="6" fillId="0" borderId="11" xfId="0" applyFont="1" applyBorder="1" applyAlignment="1">
      <alignment horizontal="justify" vertical="center" wrapText="1"/>
    </xf>
    <xf numFmtId="0" fontId="2" fillId="0" borderId="12"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vertical="center"/>
    </xf>
    <xf numFmtId="0" fontId="2" fillId="0" borderId="3" xfId="0" applyFont="1" applyBorder="1" applyAlignment="1">
      <alignment horizontal="justify" vertical="center" wrapText="1"/>
    </xf>
    <xf numFmtId="0" fontId="2" fillId="0" borderId="9" xfId="0" applyFont="1" applyBorder="1" applyAlignment="1">
      <alignment horizontal="center" vertical="center" wrapText="1"/>
    </xf>
    <xf numFmtId="166" fontId="2" fillId="0" borderId="1" xfId="0" applyNumberFormat="1" applyFont="1" applyBorder="1" applyAlignment="1">
      <alignment horizontal="center" vertical="center"/>
    </xf>
    <xf numFmtId="0" fontId="6" fillId="0" borderId="3" xfId="0" applyFont="1" applyBorder="1" applyAlignment="1">
      <alignment wrapText="1"/>
    </xf>
    <xf numFmtId="0" fontId="2" fillId="0" borderId="9" xfId="0" applyFont="1" applyBorder="1" applyAlignment="1">
      <alignment horizontal="right" vertical="center"/>
    </xf>
    <xf numFmtId="0" fontId="2" fillId="0" borderId="14" xfId="0" applyFont="1" applyBorder="1" applyAlignment="1">
      <alignment horizontal="right" vertical="center" wrapText="1"/>
    </xf>
    <xf numFmtId="165" fontId="2" fillId="0" borderId="23" xfId="0" applyNumberFormat="1" applyFont="1" applyBorder="1" applyAlignment="1">
      <alignment wrapText="1"/>
    </xf>
    <xf numFmtId="165" fontId="2" fillId="0" borderId="3" xfId="0" applyNumberFormat="1" applyFont="1" applyBorder="1" applyAlignment="1">
      <alignment wrapText="1"/>
    </xf>
    <xf numFmtId="0" fontId="2" fillId="0" borderId="3" xfId="0" applyFont="1" applyBorder="1" applyAlignment="1">
      <alignment wrapText="1"/>
    </xf>
    <xf numFmtId="166" fontId="5" fillId="0" borderId="13"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8" xfId="0" applyFont="1" applyBorder="1" applyAlignment="1">
      <alignment horizontal="center" vertical="center" wrapText="1"/>
    </xf>
    <xf numFmtId="165" fontId="5" fillId="0" borderId="4" xfId="0" applyNumberFormat="1" applyFont="1" applyBorder="1" applyAlignment="1">
      <alignment horizontal="center" wrapText="1"/>
    </xf>
    <xf numFmtId="165" fontId="5" fillId="0" borderId="6" xfId="0" applyNumberFormat="1" applyFont="1" applyBorder="1" applyAlignment="1">
      <alignment horizontal="center" wrapText="1"/>
    </xf>
    <xf numFmtId="166" fontId="2" fillId="0" borderId="6" xfId="0" applyNumberFormat="1" applyFont="1" applyBorder="1" applyAlignment="1">
      <alignment horizontal="center" vertical="center" wrapText="1"/>
    </xf>
    <xf numFmtId="165" fontId="5" fillId="0" borderId="6" xfId="0" applyNumberFormat="1" applyFont="1" applyBorder="1"/>
    <xf numFmtId="166" fontId="5" fillId="0" borderId="6" xfId="0" applyNumberFormat="1"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right" vertical="center" wrapText="1"/>
    </xf>
    <xf numFmtId="0" fontId="5" fillId="0" borderId="19" xfId="0" applyFont="1" applyBorder="1" applyAlignment="1">
      <alignment horizontal="right" vertical="center" wrapText="1"/>
    </xf>
    <xf numFmtId="165" fontId="5" fillId="0" borderId="19" xfId="0" applyNumberFormat="1" applyFont="1" applyBorder="1" applyAlignment="1">
      <alignment wrapText="1"/>
    </xf>
    <xf numFmtId="165" fontId="5" fillId="0" borderId="6" xfId="0" applyNumberFormat="1" applyFont="1" applyBorder="1" applyAlignment="1">
      <alignment wrapText="1"/>
    </xf>
    <xf numFmtId="0" fontId="5" fillId="0" borderId="4" xfId="0" applyFont="1" applyBorder="1" applyAlignment="1">
      <alignment horizontal="left" vertical="center" wrapText="1"/>
    </xf>
    <xf numFmtId="0" fontId="6" fillId="0" borderId="10" xfId="0" applyFont="1" applyBorder="1" applyAlignment="1">
      <alignment horizontal="justify" wrapText="1"/>
    </xf>
    <xf numFmtId="0" fontId="2" fillId="0" borderId="9" xfId="0" applyFont="1" applyBorder="1" applyAlignment="1">
      <alignment horizontal="right" wrapText="1"/>
    </xf>
    <xf numFmtId="0" fontId="2" fillId="0" borderId="14" xfId="0" applyFont="1" applyBorder="1" applyAlignment="1">
      <alignment horizontal="right" wrapText="1"/>
    </xf>
    <xf numFmtId="166" fontId="9" fillId="0" borderId="1" xfId="0" applyNumberFormat="1" applyFont="1" applyBorder="1" applyAlignment="1">
      <alignment horizontal="center" vertical="center"/>
    </xf>
    <xf numFmtId="0" fontId="10" fillId="0" borderId="3" xfId="0" applyFont="1" applyBorder="1" applyAlignment="1">
      <alignment horizontal="left" vertical="center" wrapText="1"/>
    </xf>
    <xf numFmtId="0" fontId="9" fillId="0" borderId="27" xfId="0" applyFont="1" applyBorder="1" applyAlignment="1">
      <alignment horizontal="right"/>
    </xf>
    <xf numFmtId="166" fontId="2" fillId="0" borderId="7" xfId="2" applyNumberFormat="1" applyBorder="1" applyAlignment="1">
      <alignment horizontal="center" vertical="center" wrapText="1"/>
    </xf>
    <xf numFmtId="0" fontId="2" fillId="0" borderId="31" xfId="2" applyBorder="1" applyAlignment="1">
      <alignment vertical="center" wrapText="1"/>
    </xf>
    <xf numFmtId="0" fontId="2" fillId="0" borderId="15" xfId="2" applyBorder="1" applyAlignment="1">
      <alignment horizontal="center" vertical="center" wrapText="1"/>
    </xf>
    <xf numFmtId="0" fontId="2" fillId="0" borderId="32" xfId="2" applyBorder="1" applyAlignment="1">
      <alignment horizontal="center" vertical="center" wrapText="1"/>
    </xf>
    <xf numFmtId="166" fontId="2" fillId="0" borderId="3" xfId="2" applyNumberFormat="1" applyBorder="1" applyAlignment="1">
      <alignment horizontal="center" vertical="center" wrapText="1"/>
    </xf>
    <xf numFmtId="0" fontId="2" fillId="0" borderId="10" xfId="2" applyBorder="1" applyAlignment="1">
      <alignment vertical="center" wrapText="1"/>
    </xf>
    <xf numFmtId="0" fontId="2" fillId="0" borderId="9" xfId="2" applyBorder="1" applyAlignment="1">
      <alignment horizontal="center" vertical="center" wrapText="1"/>
    </xf>
    <xf numFmtId="0" fontId="2" fillId="0" borderId="26" xfId="2" applyBorder="1" applyAlignment="1">
      <alignment horizontal="center" vertical="center" wrapText="1"/>
    </xf>
    <xf numFmtId="166" fontId="2" fillId="0" borderId="20" xfId="2" applyNumberFormat="1" applyBorder="1" applyAlignment="1">
      <alignment horizontal="center" vertical="center" wrapText="1"/>
    </xf>
    <xf numFmtId="0" fontId="2" fillId="0" borderId="21" xfId="2" applyBorder="1" applyAlignment="1">
      <alignment vertical="center" wrapText="1"/>
    </xf>
    <xf numFmtId="0" fontId="2" fillId="0" borderId="24" xfId="2" applyBorder="1" applyAlignment="1">
      <alignment horizontal="center" vertical="center" wrapText="1"/>
    </xf>
    <xf numFmtId="0" fontId="2" fillId="0" borderId="33" xfId="2" applyBorder="1" applyAlignment="1">
      <alignment horizontal="center" vertical="center" wrapText="1"/>
    </xf>
    <xf numFmtId="166" fontId="2" fillId="0" borderId="3" xfId="0" applyNumberFormat="1" applyFont="1" applyBorder="1" applyAlignment="1">
      <alignment horizontal="center" vertical="center" wrapText="1"/>
    </xf>
    <xf numFmtId="0" fontId="2" fillId="0" borderId="26" xfId="0" applyFont="1" applyBorder="1" applyAlignment="1">
      <alignment horizontal="center" vertical="center" wrapText="1"/>
    </xf>
    <xf numFmtId="0" fontId="2" fillId="0" borderId="0" xfId="0" applyFont="1" applyAlignment="1">
      <alignment vertical="center" wrapText="1"/>
    </xf>
    <xf numFmtId="165" fontId="2" fillId="0" borderId="28" xfId="0" applyNumberFormat="1" applyFont="1" applyBorder="1" applyAlignment="1">
      <alignment horizontal="center" vertical="center" wrapText="1"/>
    </xf>
    <xf numFmtId="166" fontId="2" fillId="0" borderId="20" xfId="0" applyNumberFormat="1" applyFont="1" applyBorder="1" applyAlignment="1">
      <alignment horizontal="center" vertical="center" wrapText="1"/>
    </xf>
    <xf numFmtId="0" fontId="2" fillId="0" borderId="21" xfId="0" applyFont="1" applyBorder="1" applyAlignment="1">
      <alignment vertical="center" wrapText="1"/>
    </xf>
    <xf numFmtId="0" fontId="2" fillId="0" borderId="24" xfId="0" applyFont="1" applyBorder="1" applyAlignment="1">
      <alignment horizontal="center" vertical="center" wrapText="1"/>
    </xf>
    <xf numFmtId="0" fontId="2" fillId="0" borderId="33" xfId="0" applyFont="1" applyBorder="1" applyAlignment="1">
      <alignment horizontal="center" vertical="center" wrapText="1"/>
    </xf>
    <xf numFmtId="165" fontId="2" fillId="0" borderId="20" xfId="0" applyNumberFormat="1" applyFont="1" applyBorder="1" applyAlignment="1">
      <alignment horizontal="center" vertical="center" wrapText="1"/>
    </xf>
    <xf numFmtId="166" fontId="5" fillId="0" borderId="5" xfId="0" applyNumberFormat="1" applyFont="1" applyBorder="1" applyAlignment="1">
      <alignment horizontal="left" vertical="center"/>
    </xf>
    <xf numFmtId="0" fontId="2" fillId="0" borderId="4" xfId="0" applyFont="1" applyBorder="1" applyAlignment="1">
      <alignment wrapText="1"/>
    </xf>
    <xf numFmtId="0" fontId="2" fillId="0" borderId="4" xfId="0" applyFont="1" applyBorder="1" applyAlignment="1">
      <alignment horizontal="right" vertical="center" wrapText="1"/>
    </xf>
    <xf numFmtId="165" fontId="2" fillId="0" borderId="4" xfId="0" applyNumberFormat="1" applyFont="1" applyBorder="1" applyAlignment="1">
      <alignment wrapText="1"/>
    </xf>
    <xf numFmtId="165" fontId="2" fillId="0" borderId="19" xfId="0" applyNumberFormat="1" applyFont="1" applyBorder="1"/>
    <xf numFmtId="165" fontId="5" fillId="0" borderId="4" xfId="0" applyNumberFormat="1" applyFont="1" applyBorder="1" applyAlignment="1">
      <alignment horizontal="center" vertical="center" wrapText="1"/>
    </xf>
    <xf numFmtId="165" fontId="5" fillId="0" borderId="6" xfId="0" applyNumberFormat="1" applyFont="1" applyBorder="1" applyAlignment="1">
      <alignment horizontal="center" vertical="center" wrapText="1"/>
    </xf>
    <xf numFmtId="166" fontId="5" fillId="0" borderId="11" xfId="0" applyNumberFormat="1" applyFont="1" applyBorder="1" applyAlignment="1">
      <alignment horizontal="center" vertical="center" wrapText="1"/>
    </xf>
    <xf numFmtId="0" fontId="6" fillId="0" borderId="8" xfId="0" applyFont="1" applyBorder="1" applyAlignment="1">
      <alignment vertical="center" wrapText="1"/>
    </xf>
    <xf numFmtId="0" fontId="5" fillId="0" borderId="12" xfId="0" applyFont="1" applyBorder="1" applyAlignment="1">
      <alignment horizontal="center" vertical="center" wrapText="1"/>
    </xf>
    <xf numFmtId="0" fontId="5" fillId="0" borderId="17" xfId="0" applyFont="1" applyBorder="1" applyAlignment="1">
      <alignment horizontal="right" vertical="center" wrapText="1"/>
    </xf>
    <xf numFmtId="165" fontId="5" fillId="0" borderId="11" xfId="0" applyNumberFormat="1" applyFont="1" applyBorder="1" applyAlignment="1">
      <alignment vertical="center" wrapText="1"/>
    </xf>
    <xf numFmtId="0" fontId="2" fillId="0" borderId="8" xfId="0" applyFont="1" applyBorder="1" applyAlignment="1">
      <alignment horizontal="justify" vertical="center" wrapText="1"/>
    </xf>
    <xf numFmtId="166" fontId="4" fillId="0" borderId="20" xfId="0" applyNumberFormat="1" applyFont="1" applyBorder="1" applyAlignment="1">
      <alignment horizontal="center" vertical="center" wrapText="1"/>
    </xf>
    <xf numFmtId="0" fontId="4" fillId="0" borderId="0" xfId="0" applyFont="1" applyAlignment="1">
      <alignment horizontal="justify" vertical="center" wrapText="1"/>
    </xf>
    <xf numFmtId="0" fontId="4" fillId="0" borderId="24" xfId="0" applyFont="1" applyBorder="1" applyAlignment="1">
      <alignment horizontal="center" vertical="center" wrapText="1"/>
    </xf>
    <xf numFmtId="0" fontId="4" fillId="0" borderId="22" xfId="0" applyFont="1" applyBorder="1" applyAlignment="1">
      <alignment horizontal="center" vertical="center" wrapText="1"/>
    </xf>
    <xf numFmtId="165" fontId="4" fillId="0" borderId="20" xfId="0" applyNumberFormat="1" applyFont="1" applyBorder="1" applyAlignment="1">
      <alignment horizontal="center" vertical="center" wrapText="1"/>
    </xf>
    <xf numFmtId="0" fontId="2" fillId="0" borderId="3" xfId="0" applyFont="1" applyBorder="1" applyAlignment="1">
      <alignment horizontal="justify" wrapText="1"/>
    </xf>
    <xf numFmtId="0" fontId="2" fillId="0" borderId="24" xfId="0" applyFont="1" applyBorder="1" applyAlignment="1">
      <alignment horizontal="center" wrapText="1"/>
    </xf>
    <xf numFmtId="0" fontId="2" fillId="0" borderId="22" xfId="0" applyFont="1" applyBorder="1" applyAlignment="1">
      <alignment horizontal="center" wrapText="1"/>
    </xf>
    <xf numFmtId="166" fontId="5" fillId="0" borderId="3" xfId="0" applyNumberFormat="1" applyFont="1" applyBorder="1" applyAlignment="1">
      <alignment horizontal="center" vertical="center" wrapText="1"/>
    </xf>
    <xf numFmtId="0" fontId="6" fillId="0" borderId="10" xfId="0" applyFont="1" applyBorder="1" applyAlignment="1">
      <alignment horizontal="left" vertical="center" wrapText="1"/>
    </xf>
    <xf numFmtId="166" fontId="2" fillId="0" borderId="3" xfId="0" applyNumberFormat="1" applyFont="1" applyBorder="1" applyAlignment="1">
      <alignment horizontal="center" vertical="center"/>
    </xf>
    <xf numFmtId="165" fontId="2" fillId="0" borderId="7" xfId="0" applyNumberFormat="1" applyFont="1" applyBorder="1" applyAlignment="1">
      <alignment horizontal="center" vertical="center" wrapText="1"/>
    </xf>
    <xf numFmtId="166" fontId="2" fillId="0" borderId="28" xfId="0" applyNumberFormat="1" applyFont="1" applyBorder="1" applyAlignment="1">
      <alignment horizontal="center" vertical="center"/>
    </xf>
    <xf numFmtId="0" fontId="2" fillId="0" borderId="0" xfId="0" applyFont="1" applyAlignment="1">
      <alignment horizontal="left" vertical="center" wrapText="1"/>
    </xf>
    <xf numFmtId="0" fontId="2" fillId="0" borderId="24" xfId="0" applyFont="1" applyBorder="1" applyAlignment="1">
      <alignment horizontal="center" vertical="center"/>
    </xf>
    <xf numFmtId="165" fontId="2" fillId="0" borderId="30" xfId="0" applyNumberFormat="1" applyFont="1" applyBorder="1" applyAlignment="1">
      <alignment horizontal="center" vertical="center" wrapText="1"/>
    </xf>
    <xf numFmtId="166" fontId="2" fillId="0" borderId="11" xfId="0" applyNumberFormat="1" applyFont="1" applyBorder="1" applyAlignment="1">
      <alignment horizontal="center" vertical="center"/>
    </xf>
    <xf numFmtId="0" fontId="2" fillId="0" borderId="8" xfId="0" applyFont="1" applyBorder="1" applyAlignment="1">
      <alignment horizontal="left" vertical="center" wrapText="1"/>
    </xf>
    <xf numFmtId="0" fontId="2" fillId="0" borderId="12" xfId="0" applyFont="1" applyBorder="1" applyAlignment="1">
      <alignment horizontal="center" vertical="center"/>
    </xf>
    <xf numFmtId="0" fontId="2" fillId="0" borderId="17" xfId="0" applyFont="1" applyBorder="1" applyAlignment="1">
      <alignment horizontal="center" vertical="center" wrapText="1"/>
    </xf>
    <xf numFmtId="165" fontId="2" fillId="0" borderId="11" xfId="0" applyNumberFormat="1" applyFont="1" applyBorder="1" applyAlignment="1">
      <alignment horizontal="center" vertical="center" wrapText="1"/>
    </xf>
    <xf numFmtId="0" fontId="2" fillId="0" borderId="10" xfId="0" applyFont="1" applyBorder="1" applyAlignment="1">
      <alignment horizontal="left" vertical="center" wrapText="1"/>
    </xf>
    <xf numFmtId="0" fontId="4" fillId="0" borderId="0" xfId="0" applyFont="1"/>
    <xf numFmtId="166" fontId="5" fillId="0" borderId="7" xfId="0" applyNumberFormat="1" applyFont="1" applyBorder="1" applyAlignment="1">
      <alignment horizontal="center" vertical="center" wrapText="1"/>
    </xf>
    <xf numFmtId="0" fontId="2" fillId="0" borderId="15" xfId="0" applyFont="1" applyBorder="1" applyAlignment="1">
      <alignment horizontal="center" vertical="center"/>
    </xf>
    <xf numFmtId="0" fontId="2" fillId="0" borderId="16" xfId="0" applyFont="1" applyBorder="1" applyAlignment="1">
      <alignment horizontal="center" vertical="center" wrapText="1"/>
    </xf>
    <xf numFmtId="166" fontId="2" fillId="0" borderId="20" xfId="0" applyNumberFormat="1" applyFont="1" applyBorder="1" applyAlignment="1">
      <alignment horizontal="center" vertical="center"/>
    </xf>
    <xf numFmtId="0" fontId="6" fillId="0" borderId="10" xfId="0" applyFont="1" applyBorder="1" applyAlignment="1">
      <alignment vertical="center" wrapText="1"/>
    </xf>
    <xf numFmtId="165" fontId="2" fillId="0" borderId="5" xfId="0" applyNumberFormat="1" applyFont="1" applyBorder="1" applyAlignment="1">
      <alignment wrapText="1"/>
    </xf>
    <xf numFmtId="165" fontId="2" fillId="0" borderId="38" xfId="0" applyNumberFormat="1" applyFont="1" applyBorder="1" applyAlignment="1">
      <alignment wrapText="1"/>
    </xf>
    <xf numFmtId="165" fontId="2" fillId="0" borderId="6" xfId="0" applyNumberFormat="1" applyFont="1" applyBorder="1" applyAlignment="1">
      <alignment wrapText="1"/>
    </xf>
    <xf numFmtId="165" fontId="2" fillId="0" borderId="19" xfId="0" applyNumberFormat="1" applyFont="1" applyBorder="1" applyAlignment="1">
      <alignment wrapText="1"/>
    </xf>
    <xf numFmtId="0" fontId="2" fillId="0" borderId="21" xfId="0" applyFont="1" applyBorder="1" applyAlignment="1">
      <alignment horizontal="justify" wrapText="1"/>
    </xf>
    <xf numFmtId="165" fontId="2" fillId="0" borderId="20" xfId="0" applyNumberFormat="1" applyFont="1" applyBorder="1" applyAlignment="1">
      <alignment horizontal="center" wrapText="1"/>
    </xf>
    <xf numFmtId="165" fontId="2" fillId="0" borderId="30" xfId="0" applyNumberFormat="1" applyFont="1" applyBorder="1" applyAlignment="1">
      <alignment horizontal="center" wrapText="1"/>
    </xf>
    <xf numFmtId="0" fontId="2" fillId="0" borderId="21" xfId="0" applyFont="1" applyBorder="1" applyAlignment="1">
      <alignment horizontal="left" vertical="center" wrapText="1"/>
    </xf>
    <xf numFmtId="0" fontId="8" fillId="0" borderId="36" xfId="0" applyFont="1" applyBorder="1" applyAlignment="1">
      <alignment horizontal="left" vertical="top" wrapText="1"/>
    </xf>
    <xf numFmtId="0" fontId="2" fillId="0" borderId="9" xfId="0" applyFont="1" applyBorder="1" applyAlignment="1">
      <alignment horizontal="center" wrapText="1"/>
    </xf>
    <xf numFmtId="0" fontId="2" fillId="0" borderId="14" xfId="0" applyFont="1" applyBorder="1" applyAlignment="1">
      <alignment horizontal="center" wrapText="1"/>
    </xf>
    <xf numFmtId="0" fontId="2" fillId="0" borderId="21" xfId="0" applyFont="1" applyBorder="1" applyAlignment="1">
      <alignment horizontal="justify" vertical="center" wrapText="1"/>
    </xf>
    <xf numFmtId="0" fontId="2" fillId="0" borderId="22" xfId="0" applyFont="1" applyBorder="1" applyAlignment="1">
      <alignment horizontal="center" vertical="center" wrapText="1"/>
    </xf>
    <xf numFmtId="165" fontId="5" fillId="0" borderId="28" xfId="0" applyNumberFormat="1" applyFont="1" applyBorder="1" applyAlignment="1">
      <alignment vertical="center" wrapText="1"/>
    </xf>
    <xf numFmtId="165" fontId="5" fillId="0" borderId="6" xfId="0" applyNumberFormat="1" applyFont="1" applyBorder="1" applyAlignment="1">
      <alignment vertical="center" wrapText="1"/>
    </xf>
    <xf numFmtId="0" fontId="6" fillId="0" borderId="4" xfId="0" applyFont="1" applyBorder="1" applyAlignment="1">
      <alignment horizontal="justify" vertical="center" wrapText="1"/>
    </xf>
    <xf numFmtId="165" fontId="2" fillId="0" borderId="0" xfId="0" applyNumberFormat="1" applyFont="1"/>
    <xf numFmtId="9" fontId="2" fillId="0" borderId="0" xfId="0" applyNumberFormat="1" applyFont="1"/>
    <xf numFmtId="2" fontId="2" fillId="0" borderId="0" xfId="0" applyNumberFormat="1"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wrapText="1"/>
    </xf>
    <xf numFmtId="2" fontId="2" fillId="0" borderId="0" xfId="0" applyNumberFormat="1" applyFont="1" applyAlignment="1" applyProtection="1">
      <alignment horizontal="center" vertical="center"/>
      <protection locked="0"/>
    </xf>
    <xf numFmtId="0" fontId="2" fillId="0" borderId="0" xfId="0" applyFont="1" applyProtection="1">
      <protection locked="0"/>
    </xf>
    <xf numFmtId="0" fontId="2" fillId="0" borderId="0" xfId="0" applyFont="1" applyAlignment="1" applyProtection="1">
      <alignment horizontal="right" vertical="center"/>
      <protection locked="0"/>
    </xf>
    <xf numFmtId="0" fontId="2" fillId="0" borderId="0" xfId="0" applyFont="1" applyAlignment="1" applyProtection="1">
      <alignment horizontal="center" vertical="center" wrapText="1"/>
      <protection locked="0"/>
    </xf>
    <xf numFmtId="165" fontId="2" fillId="0" borderId="0" xfId="0" applyNumberFormat="1" applyFont="1" applyProtection="1">
      <protection locked="0"/>
    </xf>
    <xf numFmtId="0" fontId="9" fillId="0" borderId="8" xfId="0" applyFont="1" applyBorder="1" applyProtection="1">
      <protection locked="0"/>
    </xf>
    <xf numFmtId="0" fontId="9" fillId="0" borderId="8" xfId="0" applyFont="1" applyBorder="1" applyAlignment="1" applyProtection="1">
      <alignment wrapText="1"/>
      <protection locked="0"/>
    </xf>
    <xf numFmtId="0" fontId="9" fillId="0" borderId="0" xfId="0" applyFont="1" applyProtection="1">
      <protection locked="0"/>
    </xf>
    <xf numFmtId="0" fontId="9" fillId="0" borderId="0" xfId="0" applyFont="1" applyAlignment="1" applyProtection="1">
      <alignment wrapText="1"/>
      <protection locked="0"/>
    </xf>
    <xf numFmtId="0" fontId="11" fillId="0" borderId="0" xfId="0" applyFont="1" applyProtection="1">
      <protection locked="0"/>
    </xf>
    <xf numFmtId="0" fontId="11" fillId="0" borderId="0" xfId="0" applyFont="1" applyAlignment="1" applyProtection="1">
      <alignment wrapText="1"/>
      <protection locked="0"/>
    </xf>
    <xf numFmtId="0" fontId="11" fillId="0" borderId="0" xfId="0" applyFont="1" applyAlignment="1" applyProtection="1">
      <alignment horizontal="left" vertical="top" wrapText="1"/>
      <protection locked="0"/>
    </xf>
    <xf numFmtId="0" fontId="11" fillId="0" borderId="5" xfId="0" applyFont="1" applyBorder="1" applyAlignment="1" applyProtection="1">
      <alignment horizontal="center" vertical="center"/>
      <protection locked="0"/>
    </xf>
    <xf numFmtId="0" fontId="11" fillId="0" borderId="6" xfId="0" applyFont="1" applyBorder="1" applyAlignment="1" applyProtection="1">
      <alignment vertical="center"/>
      <protection locked="0"/>
    </xf>
    <xf numFmtId="0" fontId="9" fillId="0" borderId="37" xfId="0" applyFont="1" applyBorder="1" applyAlignment="1" applyProtection="1">
      <alignment horizontal="center"/>
      <protection locked="0"/>
    </xf>
    <xf numFmtId="0" fontId="9" fillId="0" borderId="28" xfId="0" applyFont="1" applyBorder="1" applyProtection="1">
      <protection locked="0"/>
    </xf>
    <xf numFmtId="0" fontId="9" fillId="0" borderId="41" xfId="0" applyFont="1" applyBorder="1" applyAlignment="1" applyProtection="1">
      <alignment horizontal="center"/>
      <protection locked="0"/>
    </xf>
    <xf numFmtId="0" fontId="9" fillId="0" borderId="42" xfId="0" applyFont="1" applyBorder="1" applyProtection="1">
      <protection locked="0"/>
    </xf>
    <xf numFmtId="166" fontId="2" fillId="0" borderId="0" xfId="0" applyNumberFormat="1" applyFont="1" applyAlignment="1">
      <alignment horizontal="center" vertical="center"/>
    </xf>
    <xf numFmtId="0" fontId="2" fillId="3" borderId="0" xfId="0" applyFont="1" applyFill="1" applyAlignment="1">
      <alignment vertical="center" wrapText="1"/>
    </xf>
    <xf numFmtId="167" fontId="2" fillId="0" borderId="28" xfId="4" applyNumberFormat="1" applyFont="1" applyBorder="1" applyAlignment="1">
      <alignment horizontal="right" vertical="center" wrapText="1"/>
    </xf>
    <xf numFmtId="167" fontId="2" fillId="0" borderId="28" xfId="5" applyNumberFormat="1" applyBorder="1" applyAlignment="1">
      <alignment horizontal="right" vertical="center" wrapText="1"/>
    </xf>
    <xf numFmtId="0" fontId="2" fillId="0" borderId="28" xfId="5" applyBorder="1" applyAlignment="1">
      <alignment horizontal="center" vertical="center" wrapText="1"/>
    </xf>
    <xf numFmtId="2" fontId="2" fillId="0" borderId="28" xfId="5" applyNumberFormat="1" applyBorder="1" applyAlignment="1">
      <alignment horizontal="center" vertical="center" wrapText="1"/>
    </xf>
    <xf numFmtId="0" fontId="2" fillId="0" borderId="28" xfId="5" applyBorder="1" applyAlignment="1" applyProtection="1">
      <alignment horizontal="justify" vertical="center" wrapText="1"/>
      <protection locked="0"/>
    </xf>
    <xf numFmtId="166" fontId="2" fillId="0" borderId="28" xfId="5" applyNumberFormat="1" applyBorder="1" applyAlignment="1">
      <alignment horizontal="center" vertical="center" wrapText="1"/>
    </xf>
    <xf numFmtId="0" fontId="2" fillId="0" borderId="0" xfId="5" applyAlignment="1">
      <alignment vertical="center" wrapText="1"/>
    </xf>
    <xf numFmtId="167" fontId="2" fillId="0" borderId="3" xfId="5" applyNumberFormat="1" applyBorder="1" applyAlignment="1">
      <alignment horizontal="right" vertical="center" wrapText="1"/>
    </xf>
    <xf numFmtId="0" fontId="2" fillId="0" borderId="3" xfId="5" applyBorder="1" applyAlignment="1">
      <alignment horizontal="center" vertical="center" wrapText="1"/>
    </xf>
    <xf numFmtId="2" fontId="2" fillId="0" borderId="3" xfId="5" applyNumberFormat="1" applyBorder="1" applyAlignment="1">
      <alignment horizontal="center" vertical="center" wrapText="1"/>
    </xf>
    <xf numFmtId="0" fontId="13" fillId="0" borderId="3" xfId="5" applyFont="1" applyBorder="1" applyAlignment="1">
      <alignment horizontal="justify" vertical="center" wrapText="1"/>
    </xf>
    <xf numFmtId="166" fontId="2" fillId="0" borderId="3" xfId="5" applyNumberFormat="1" applyBorder="1" applyAlignment="1">
      <alignment horizontal="center" vertical="center" wrapText="1"/>
    </xf>
    <xf numFmtId="4" fontId="5" fillId="0" borderId="3" xfId="5" applyNumberFormat="1" applyFont="1" applyBorder="1" applyAlignment="1">
      <alignment horizontal="right" vertical="center" wrapText="1"/>
    </xf>
    <xf numFmtId="0" fontId="5" fillId="0" borderId="3" xfId="5" applyFont="1" applyBorder="1" applyAlignment="1">
      <alignment horizontal="right" vertical="center" wrapText="1"/>
    </xf>
    <xf numFmtId="2" fontId="5" fillId="0" borderId="3" xfId="5" applyNumberFormat="1" applyFont="1" applyBorder="1" applyAlignment="1">
      <alignment horizontal="right" vertical="center" wrapText="1"/>
    </xf>
    <xf numFmtId="2" fontId="14" fillId="0" borderId="3" xfId="5" applyNumberFormat="1" applyFont="1" applyBorder="1" applyAlignment="1">
      <alignment vertical="center" wrapText="1"/>
    </xf>
    <xf numFmtId="166" fontId="5" fillId="0" borderId="3" xfId="0" applyNumberFormat="1" applyFont="1" applyBorder="1" applyAlignment="1">
      <alignment horizontal="center" wrapText="1"/>
    </xf>
    <xf numFmtId="0" fontId="15" fillId="0" borderId="3" xfId="0" applyFont="1" applyBorder="1" applyAlignment="1">
      <alignment horizontal="justify" vertical="top" wrapText="1"/>
    </xf>
    <xf numFmtId="166" fontId="7" fillId="0" borderId="3" xfId="0" applyNumberFormat="1" applyFont="1" applyBorder="1" applyAlignment="1">
      <alignment horizontal="center" vertical="center" wrapText="1"/>
    </xf>
    <xf numFmtId="0" fontId="5" fillId="0" borderId="3" xfId="5" applyFont="1" applyBorder="1" applyAlignment="1">
      <alignment horizontal="left" vertical="center" wrapText="1"/>
    </xf>
    <xf numFmtId="2" fontId="5" fillId="0" borderId="3" xfId="5" applyNumberFormat="1" applyFont="1" applyBorder="1" applyAlignment="1">
      <alignment horizontal="left" vertical="center" wrapText="1"/>
    </xf>
    <xf numFmtId="2" fontId="14" fillId="0" borderId="3" xfId="5" applyNumberFormat="1" applyFont="1" applyBorder="1" applyAlignment="1">
      <alignment horizontal="justify" vertical="center" wrapText="1"/>
    </xf>
    <xf numFmtId="166" fontId="5" fillId="0" borderId="3" xfId="5" applyNumberFormat="1" applyFont="1" applyBorder="1" applyAlignment="1">
      <alignment horizontal="center" vertical="center" wrapText="1"/>
    </xf>
    <xf numFmtId="0" fontId="2" fillId="0" borderId="3" xfId="5" applyBorder="1" applyAlignment="1">
      <alignment horizontal="justify" vertical="center" wrapText="1"/>
    </xf>
    <xf numFmtId="167" fontId="2" fillId="0" borderId="3" xfId="4" applyNumberFormat="1" applyFont="1" applyBorder="1" applyAlignment="1">
      <alignment horizontal="right" vertical="center" wrapText="1"/>
    </xf>
    <xf numFmtId="167" fontId="2" fillId="0" borderId="3" xfId="0" applyNumberFormat="1" applyFont="1" applyBorder="1" applyAlignment="1">
      <alignment horizontal="right" vertical="center" wrapText="1"/>
    </xf>
    <xf numFmtId="2" fontId="2" fillId="0" borderId="3" xfId="6" applyNumberFormat="1" applyFont="1" applyBorder="1" applyAlignment="1">
      <alignment horizontal="center" vertical="center" wrapText="1"/>
    </xf>
    <xf numFmtId="0" fontId="2" fillId="0" borderId="3" xfId="0" applyFont="1" applyBorder="1" applyAlignment="1" applyProtection="1">
      <alignment horizontal="justify" vertical="center" wrapText="1"/>
      <protection locked="0"/>
    </xf>
    <xf numFmtId="2" fontId="2" fillId="0" borderId="3" xfId="6" applyNumberFormat="1" applyFont="1" applyBorder="1" applyAlignment="1" applyProtection="1">
      <alignment horizontal="center" vertical="center" wrapText="1"/>
      <protection locked="0"/>
    </xf>
    <xf numFmtId="0" fontId="7" fillId="0" borderId="3" xfId="0" applyFont="1" applyBorder="1" applyAlignment="1" applyProtection="1">
      <alignment horizontal="justify" vertical="center" wrapText="1"/>
      <protection locked="0"/>
    </xf>
    <xf numFmtId="0" fontId="14" fillId="0" borderId="3" xfId="0" applyFont="1" applyBorder="1" applyAlignment="1" applyProtection="1">
      <alignment horizontal="justify" vertical="center" wrapText="1"/>
      <protection locked="0"/>
    </xf>
    <xf numFmtId="0" fontId="2" fillId="0" borderId="0" xfId="5" applyAlignment="1" applyProtection="1">
      <alignment vertical="center" wrapText="1"/>
      <protection locked="0"/>
    </xf>
    <xf numFmtId="2" fontId="2" fillId="0" borderId="0" xfId="5" applyNumberFormat="1" applyAlignment="1" applyProtection="1">
      <alignment vertical="center" wrapText="1"/>
      <protection locked="0"/>
    </xf>
    <xf numFmtId="0" fontId="14" fillId="0" borderId="3" xfId="5" applyFont="1" applyBorder="1" applyAlignment="1">
      <alignment horizontal="justify" vertical="center" wrapText="1"/>
    </xf>
    <xf numFmtId="167" fontId="5" fillId="0" borderId="3" xfId="5" applyNumberFormat="1" applyFont="1" applyBorder="1" applyAlignment="1">
      <alignment horizontal="right" vertical="center" wrapText="1"/>
    </xf>
    <xf numFmtId="0" fontId="14" fillId="0" borderId="3" xfId="5" applyFont="1" applyBorder="1" applyAlignment="1">
      <alignment horizontal="left" vertical="center" wrapText="1"/>
    </xf>
    <xf numFmtId="0" fontId="12" fillId="0" borderId="0" xfId="0" applyFont="1" applyAlignment="1">
      <alignment vertical="center" wrapText="1"/>
    </xf>
    <xf numFmtId="2" fontId="12" fillId="0" borderId="0" xfId="0" applyNumberFormat="1" applyFont="1" applyAlignment="1">
      <alignment vertical="center" wrapText="1"/>
    </xf>
    <xf numFmtId="0" fontId="7" fillId="0" borderId="3" xfId="0" applyFont="1" applyBorder="1" applyAlignment="1">
      <alignment horizontal="right" vertical="center" wrapText="1"/>
    </xf>
    <xf numFmtId="0" fontId="7" fillId="0" borderId="3" xfId="0" applyFont="1" applyBorder="1" applyAlignment="1">
      <alignment horizontal="justify" vertical="center" wrapText="1"/>
    </xf>
    <xf numFmtId="0" fontId="2" fillId="0" borderId="0" xfId="5" applyAlignment="1">
      <alignment horizontal="justify" vertical="center" wrapText="1"/>
    </xf>
    <xf numFmtId="4" fontId="2" fillId="0" borderId="3" xfId="5" applyNumberFormat="1" applyBorder="1" applyAlignment="1">
      <alignment horizontal="right" vertical="center" wrapText="1"/>
    </xf>
    <xf numFmtId="0" fontId="2" fillId="0" borderId="3" xfId="5" applyBorder="1" applyAlignment="1">
      <alignment horizontal="right" vertical="center" wrapText="1"/>
    </xf>
    <xf numFmtId="2" fontId="2" fillId="0" borderId="3" xfId="5" applyNumberFormat="1" applyBorder="1" applyAlignment="1">
      <alignment horizontal="right" vertical="center" wrapText="1"/>
    </xf>
    <xf numFmtId="0" fontId="15" fillId="0" borderId="3" xfId="0" applyFont="1" applyBorder="1" applyAlignment="1">
      <alignment horizontal="justify" vertical="center" wrapText="1"/>
    </xf>
    <xf numFmtId="166" fontId="7" fillId="0" borderId="3" xfId="5" applyNumberFormat="1" applyFont="1" applyBorder="1" applyAlignment="1">
      <alignment horizontal="center" vertical="center" wrapText="1"/>
    </xf>
    <xf numFmtId="2" fontId="7" fillId="0" borderId="3" xfId="0" applyNumberFormat="1" applyFont="1" applyBorder="1" applyAlignment="1">
      <alignment horizontal="justify" vertical="center" wrapText="1"/>
    </xf>
    <xf numFmtId="0" fontId="5" fillId="0" borderId="13"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46" xfId="0" applyFont="1" applyBorder="1" applyAlignment="1">
      <alignment horizontal="center" vertical="center" wrapText="1"/>
    </xf>
    <xf numFmtId="165" fontId="5" fillId="0" borderId="39" xfId="0" applyNumberFormat="1" applyFont="1" applyBorder="1" applyAlignment="1">
      <alignment horizontal="center" vertical="center" wrapText="1"/>
    </xf>
    <xf numFmtId="165" fontId="5" fillId="0" borderId="47" xfId="0" applyNumberFormat="1" applyFont="1" applyBorder="1" applyAlignment="1">
      <alignment horizontal="center" vertical="center" wrapText="1"/>
    </xf>
    <xf numFmtId="168" fontId="5" fillId="0" borderId="13" xfId="0" applyNumberFormat="1" applyFont="1" applyBorder="1" applyAlignment="1">
      <alignment horizontal="center" vertical="center" wrapText="1"/>
    </xf>
    <xf numFmtId="0" fontId="5" fillId="0" borderId="13" xfId="0" applyFont="1" applyBorder="1" applyAlignment="1">
      <alignment horizontal="left" vertical="center" wrapText="1"/>
    </xf>
    <xf numFmtId="166" fontId="2" fillId="0" borderId="14" xfId="2" applyNumberFormat="1" applyBorder="1" applyAlignment="1">
      <alignment horizontal="center" vertical="center" wrapText="1"/>
    </xf>
    <xf numFmtId="166" fontId="2" fillId="4" borderId="1" xfId="0" applyNumberFormat="1" applyFont="1" applyFill="1" applyBorder="1" applyAlignment="1">
      <alignment horizontal="center" vertical="center" wrapText="1"/>
    </xf>
    <xf numFmtId="0" fontId="2" fillId="4" borderId="1" xfId="0" applyFont="1" applyFill="1" applyBorder="1" applyAlignment="1">
      <alignment vertical="center" wrapText="1"/>
    </xf>
    <xf numFmtId="0" fontId="2" fillId="4" borderId="9" xfId="0" applyFont="1" applyFill="1" applyBorder="1" applyAlignment="1">
      <alignment horizontal="center" vertical="center"/>
    </xf>
    <xf numFmtId="0" fontId="2" fillId="4" borderId="23" xfId="0" applyFont="1" applyFill="1" applyBorder="1" applyAlignment="1">
      <alignment horizontal="center" vertical="center" wrapText="1"/>
    </xf>
    <xf numFmtId="165" fontId="2" fillId="4" borderId="3" xfId="0" applyNumberFormat="1" applyFont="1" applyFill="1" applyBorder="1" applyAlignment="1">
      <alignment horizontal="center" vertical="center" wrapText="1"/>
    </xf>
    <xf numFmtId="0" fontId="2" fillId="4" borderId="48" xfId="0" applyFont="1" applyFill="1" applyBorder="1" applyAlignment="1">
      <alignment vertical="center" wrapText="1"/>
    </xf>
    <xf numFmtId="0" fontId="2" fillId="4" borderId="34" xfId="0" applyFont="1" applyFill="1" applyBorder="1" applyAlignment="1">
      <alignment horizontal="center" vertical="center"/>
    </xf>
    <xf numFmtId="0" fontId="2" fillId="4" borderId="49" xfId="0" applyFont="1" applyFill="1" applyBorder="1" applyAlignment="1">
      <alignment horizontal="center" vertical="center" wrapText="1"/>
    </xf>
    <xf numFmtId="0" fontId="6" fillId="0" borderId="21" xfId="0" applyFont="1" applyBorder="1" applyAlignment="1">
      <alignment horizontal="justify" wrapText="1"/>
    </xf>
    <xf numFmtId="0" fontId="2" fillId="0" borderId="45" xfId="0" applyFont="1" applyBorder="1" applyAlignment="1">
      <alignment horizontal="center" wrapText="1"/>
    </xf>
    <xf numFmtId="0" fontId="2" fillId="0" borderId="46" xfId="0" applyFont="1" applyBorder="1" applyAlignment="1">
      <alignment horizontal="center" wrapText="1"/>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5" fillId="0" borderId="19" xfId="0" applyFont="1" applyBorder="1" applyAlignment="1">
      <alignment horizontal="center" vertical="center"/>
    </xf>
    <xf numFmtId="0" fontId="6" fillId="0" borderId="2" xfId="0" applyFont="1" applyBorder="1" applyAlignment="1">
      <alignment wrapText="1"/>
    </xf>
    <xf numFmtId="0" fontId="7" fillId="0" borderId="25" xfId="0" applyFont="1" applyBorder="1" applyAlignment="1">
      <alignment wrapText="1"/>
    </xf>
    <xf numFmtId="0" fontId="7" fillId="0" borderId="18" xfId="0" applyFont="1" applyBorder="1" applyAlignment="1">
      <alignment wrapText="1"/>
    </xf>
    <xf numFmtId="0" fontId="6" fillId="0" borderId="5" xfId="0" applyFont="1" applyBorder="1" applyAlignment="1">
      <alignment wrapText="1"/>
    </xf>
    <xf numFmtId="0" fontId="6" fillId="0" borderId="4" xfId="0" applyFont="1" applyBorder="1" applyAlignment="1">
      <alignment wrapText="1"/>
    </xf>
    <xf numFmtId="0" fontId="6" fillId="0" borderId="19" xfId="0" applyFont="1" applyBorder="1" applyAlignment="1">
      <alignment wrapText="1"/>
    </xf>
    <xf numFmtId="0" fontId="5" fillId="0" borderId="5" xfId="0" applyFont="1" applyBorder="1" applyAlignment="1">
      <alignment vertical="center"/>
    </xf>
    <xf numFmtId="0" fontId="5" fillId="0" borderId="4" xfId="0" applyFont="1" applyBorder="1" applyAlignment="1">
      <alignment vertical="center"/>
    </xf>
    <xf numFmtId="0" fontId="5" fillId="0" borderId="19" xfId="0" applyFont="1" applyBorder="1" applyAlignment="1">
      <alignment vertical="center"/>
    </xf>
    <xf numFmtId="0" fontId="11" fillId="0" borderId="0" xfId="0" applyFont="1" applyAlignment="1" applyProtection="1">
      <alignment horizontal="left" vertical="top" wrapText="1"/>
      <protection locked="0"/>
    </xf>
    <xf numFmtId="0" fontId="11" fillId="0" borderId="5" xfId="0" applyFont="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9" fillId="0" borderId="41" xfId="0" applyFont="1" applyBorder="1" applyAlignment="1" applyProtection="1">
      <alignment horizontal="center"/>
      <protection locked="0"/>
    </xf>
    <xf numFmtId="0" fontId="9" fillId="0" borderId="43" xfId="0" applyFont="1" applyBorder="1" applyAlignment="1" applyProtection="1">
      <alignment horizontal="center"/>
      <protection locked="0"/>
    </xf>
    <xf numFmtId="0" fontId="9" fillId="0" borderId="44" xfId="0" applyFont="1" applyBorder="1" applyAlignment="1" applyProtection="1">
      <alignment horizontal="center"/>
      <protection locked="0"/>
    </xf>
    <xf numFmtId="0" fontId="9" fillId="0" borderId="13" xfId="0" applyFont="1" applyBorder="1" applyAlignment="1" applyProtection="1">
      <alignment horizontal="center"/>
      <protection locked="0"/>
    </xf>
    <xf numFmtId="0" fontId="9" fillId="0" borderId="39" xfId="0" applyFont="1" applyBorder="1" applyAlignment="1" applyProtection="1">
      <alignment horizontal="center"/>
      <protection locked="0"/>
    </xf>
    <xf numFmtId="0" fontId="9" fillId="0" borderId="40" xfId="0" applyFont="1" applyBorder="1" applyAlignment="1" applyProtection="1">
      <alignment horizontal="center"/>
      <protection locked="0"/>
    </xf>
    <xf numFmtId="0" fontId="9" fillId="0" borderId="37" xfId="0" applyFont="1" applyBorder="1" applyAlignment="1" applyProtection="1">
      <alignment horizontal="center"/>
      <protection locked="0"/>
    </xf>
    <xf numFmtId="0" fontId="9" fillId="0" borderId="0" xfId="0" applyFont="1" applyAlignment="1" applyProtection="1">
      <alignment horizontal="center"/>
      <protection locked="0"/>
    </xf>
    <xf numFmtId="0" fontId="9" fillId="0" borderId="35" xfId="0" applyFont="1" applyBorder="1" applyAlignment="1" applyProtection="1">
      <alignment horizontal="center"/>
      <protection locked="0"/>
    </xf>
  </cellXfs>
  <cellStyles count="7">
    <cellStyle name="Comma 2" xfId="4" xr:uid="{535D5568-A34B-4C39-87DC-3DA9B5DDA514}"/>
    <cellStyle name="Currency 2" xfId="3" xr:uid="{00000000-0005-0000-0000-000000000000}"/>
    <cellStyle name="Normal" xfId="0" builtinId="0"/>
    <cellStyle name="Normal 2" xfId="5" xr:uid="{C3D1DFF3-C1C3-46F2-AAC2-A8D9E947DF1C}"/>
    <cellStyle name="Normal 3" xfId="1" xr:uid="{00000000-0005-0000-0000-000002000000}"/>
    <cellStyle name="Normal 3 11" xfId="2" xr:uid="{00000000-0005-0000-0000-000003000000}"/>
    <cellStyle name="Normal_VjalRihana-SanGwann" xfId="6" xr:uid="{FFFA6967-A6DC-40B4-9D50-D7E9AB6786BF}"/>
  </cellStyles>
  <dxfs count="2">
    <dxf>
      <font>
        <condense val="0"/>
        <extend val="0"/>
        <color indexed="10"/>
      </font>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Y289"/>
  <sheetViews>
    <sheetView tabSelected="1" view="pageBreakPreview" topLeftCell="A215" zoomScaleNormal="100" zoomScaleSheetLayoutView="100" workbookViewId="0">
      <selection activeCell="B219" sqref="B219"/>
    </sheetView>
  </sheetViews>
  <sheetFormatPr defaultColWidth="9.140625" defaultRowHeight="12.75" x14ac:dyDescent="0.2"/>
  <cols>
    <col min="1" max="1" width="9.140625" style="6" customWidth="1"/>
    <col min="2" max="2" width="59.140625" style="1" customWidth="1"/>
    <col min="3" max="3" width="10" style="3" bestFit="1" customWidth="1"/>
    <col min="4" max="4" width="5.5703125" style="4" bestFit="1" customWidth="1"/>
    <col min="5" max="5" width="12.28515625" style="5" bestFit="1" customWidth="1"/>
    <col min="6" max="6" width="12.85546875" style="5" bestFit="1" customWidth="1"/>
    <col min="7" max="7" width="12.85546875" style="1" bestFit="1" customWidth="1"/>
    <col min="8" max="8" width="17.140625" style="1" customWidth="1"/>
    <col min="9" max="16384" width="9.140625" style="1"/>
  </cols>
  <sheetData>
    <row r="1" spans="1:6" s="13" customFormat="1" ht="15" customHeight="1" thickBot="1" x14ac:dyDescent="0.25">
      <c r="A1" s="95" t="s">
        <v>95</v>
      </c>
      <c r="B1" s="96"/>
      <c r="C1" s="97"/>
      <c r="D1" s="97"/>
      <c r="E1" s="98"/>
      <c r="F1" s="99"/>
    </row>
    <row r="2" spans="1:6" s="43" customFormat="1" ht="39" thickBot="1" x14ac:dyDescent="0.25">
      <c r="A2" s="53" t="s">
        <v>0</v>
      </c>
      <c r="B2" s="54" t="s">
        <v>1</v>
      </c>
      <c r="C2" s="55" t="s">
        <v>5</v>
      </c>
      <c r="D2" s="56" t="s">
        <v>2</v>
      </c>
      <c r="E2" s="100" t="s">
        <v>11</v>
      </c>
      <c r="F2" s="101" t="s">
        <v>12</v>
      </c>
    </row>
    <row r="3" spans="1:6" s="13" customFormat="1" ht="13.5" thickBot="1" x14ac:dyDescent="0.25">
      <c r="A3" s="61">
        <v>0</v>
      </c>
      <c r="B3" s="67" t="s">
        <v>96</v>
      </c>
      <c r="C3" s="63"/>
      <c r="D3" s="64"/>
      <c r="E3" s="65"/>
      <c r="F3" s="66"/>
    </row>
    <row r="4" spans="1:6" s="13" customFormat="1" ht="38.25" x14ac:dyDescent="0.2">
      <c r="A4" s="74">
        <v>0.01</v>
      </c>
      <c r="B4" s="75" t="s">
        <v>27</v>
      </c>
      <c r="C4" s="76">
        <v>1</v>
      </c>
      <c r="D4" s="77" t="s">
        <v>10</v>
      </c>
      <c r="E4" s="30" t="s">
        <v>41</v>
      </c>
      <c r="F4" s="30" t="s">
        <v>41</v>
      </c>
    </row>
    <row r="5" spans="1:6" s="43" customFormat="1" ht="51" x14ac:dyDescent="0.2">
      <c r="A5" s="78">
        <f t="shared" ref="A5:A22" si="0">A4+0.001</f>
        <v>1.0999999999999999E-2</v>
      </c>
      <c r="B5" s="79" t="s">
        <v>28</v>
      </c>
      <c r="C5" s="80">
        <v>1</v>
      </c>
      <c r="D5" s="81" t="s">
        <v>10</v>
      </c>
      <c r="E5" s="30" t="s">
        <v>41</v>
      </c>
      <c r="F5" s="30" t="s">
        <v>41</v>
      </c>
    </row>
    <row r="6" spans="1:6" s="13" customFormat="1" ht="63.75" x14ac:dyDescent="0.2">
      <c r="A6" s="78">
        <f t="shared" si="0"/>
        <v>1.2E-2</v>
      </c>
      <c r="B6" s="79" t="s">
        <v>29</v>
      </c>
      <c r="C6" s="80">
        <v>1</v>
      </c>
      <c r="D6" s="81" t="s">
        <v>10</v>
      </c>
      <c r="E6" s="30" t="s">
        <v>41</v>
      </c>
      <c r="F6" s="30" t="s">
        <v>41</v>
      </c>
    </row>
    <row r="7" spans="1:6" s="13" customFormat="1" ht="51" x14ac:dyDescent="0.2">
      <c r="A7" s="78">
        <f t="shared" si="0"/>
        <v>1.3000000000000001E-2</v>
      </c>
      <c r="B7" s="79" t="s">
        <v>30</v>
      </c>
      <c r="C7" s="80">
        <v>1</v>
      </c>
      <c r="D7" s="81" t="s">
        <v>10</v>
      </c>
      <c r="E7" s="30" t="s">
        <v>41</v>
      </c>
      <c r="F7" s="30" t="s">
        <v>41</v>
      </c>
    </row>
    <row r="8" spans="1:6" s="13" customFormat="1" ht="51" x14ac:dyDescent="0.2">
      <c r="A8" s="78">
        <f t="shared" si="0"/>
        <v>1.4000000000000002E-2</v>
      </c>
      <c r="B8" s="79" t="s">
        <v>39</v>
      </c>
      <c r="C8" s="80">
        <v>1</v>
      </c>
      <c r="D8" s="81" t="s">
        <v>10</v>
      </c>
      <c r="E8" s="30" t="s">
        <v>41</v>
      </c>
      <c r="F8" s="30" t="s">
        <v>41</v>
      </c>
    </row>
    <row r="9" spans="1:6" s="13" customFormat="1" ht="25.5" x14ac:dyDescent="0.2">
      <c r="A9" s="78">
        <f t="shared" si="0"/>
        <v>1.5000000000000003E-2</v>
      </c>
      <c r="B9" s="79" t="s">
        <v>31</v>
      </c>
      <c r="C9" s="80">
        <v>1</v>
      </c>
      <c r="D9" s="81" t="s">
        <v>10</v>
      </c>
      <c r="E9" s="30" t="s">
        <v>41</v>
      </c>
      <c r="F9" s="30" t="s">
        <v>41</v>
      </c>
    </row>
    <row r="10" spans="1:6" s="13" customFormat="1" ht="25.5" x14ac:dyDescent="0.2">
      <c r="A10" s="78">
        <f t="shared" si="0"/>
        <v>1.6000000000000004E-2</v>
      </c>
      <c r="B10" s="79" t="s">
        <v>32</v>
      </c>
      <c r="C10" s="80">
        <v>1</v>
      </c>
      <c r="D10" s="81" t="s">
        <v>10</v>
      </c>
      <c r="E10" s="30" t="s">
        <v>41</v>
      </c>
      <c r="F10" s="30" t="s">
        <v>41</v>
      </c>
    </row>
    <row r="11" spans="1:6" s="13" customFormat="1" ht="25.5" x14ac:dyDescent="0.2">
      <c r="A11" s="78">
        <f t="shared" si="0"/>
        <v>1.7000000000000005E-2</v>
      </c>
      <c r="B11" s="79" t="s">
        <v>33</v>
      </c>
      <c r="C11" s="80">
        <v>1</v>
      </c>
      <c r="D11" s="81" t="s">
        <v>10</v>
      </c>
      <c r="E11" s="30" t="s">
        <v>41</v>
      </c>
      <c r="F11" s="30" t="s">
        <v>41</v>
      </c>
    </row>
    <row r="12" spans="1:6" s="13" customFormat="1" ht="38.25" x14ac:dyDescent="0.2">
      <c r="A12" s="78">
        <f t="shared" si="0"/>
        <v>1.8000000000000006E-2</v>
      </c>
      <c r="B12" s="79" t="s">
        <v>34</v>
      </c>
      <c r="C12" s="80">
        <v>1</v>
      </c>
      <c r="D12" s="81" t="s">
        <v>10</v>
      </c>
      <c r="E12" s="30" t="s">
        <v>41</v>
      </c>
      <c r="F12" s="30" t="s">
        <v>41</v>
      </c>
    </row>
    <row r="13" spans="1:6" s="13" customFormat="1" ht="38.25" x14ac:dyDescent="0.2">
      <c r="A13" s="78">
        <f t="shared" si="0"/>
        <v>1.9000000000000006E-2</v>
      </c>
      <c r="B13" s="79" t="s">
        <v>35</v>
      </c>
      <c r="C13" s="80">
        <v>1</v>
      </c>
      <c r="D13" s="81" t="s">
        <v>10</v>
      </c>
      <c r="E13" s="30" t="s">
        <v>41</v>
      </c>
      <c r="F13" s="30" t="s">
        <v>41</v>
      </c>
    </row>
    <row r="14" spans="1:6" s="13" customFormat="1" ht="38.25" x14ac:dyDescent="0.2">
      <c r="A14" s="78">
        <f t="shared" si="0"/>
        <v>2.0000000000000007E-2</v>
      </c>
      <c r="B14" s="79" t="s">
        <v>36</v>
      </c>
      <c r="C14" s="80">
        <v>1</v>
      </c>
      <c r="D14" s="81" t="s">
        <v>10</v>
      </c>
      <c r="E14" s="30" t="s">
        <v>41</v>
      </c>
      <c r="F14" s="30" t="s">
        <v>41</v>
      </c>
    </row>
    <row r="15" spans="1:6" s="13" customFormat="1" ht="38.25" x14ac:dyDescent="0.2">
      <c r="A15" s="78">
        <f t="shared" si="0"/>
        <v>2.1000000000000008E-2</v>
      </c>
      <c r="B15" s="79" t="s">
        <v>37</v>
      </c>
      <c r="C15" s="80">
        <v>1</v>
      </c>
      <c r="D15" s="81" t="s">
        <v>10</v>
      </c>
      <c r="E15" s="30" t="s">
        <v>41</v>
      </c>
      <c r="F15" s="30" t="s">
        <v>41</v>
      </c>
    </row>
    <row r="16" spans="1:6" s="13" customFormat="1" ht="25.5" x14ac:dyDescent="0.2">
      <c r="A16" s="78">
        <f t="shared" si="0"/>
        <v>2.2000000000000009E-2</v>
      </c>
      <c r="B16" s="79" t="s">
        <v>40</v>
      </c>
      <c r="C16" s="80">
        <v>1</v>
      </c>
      <c r="D16" s="81" t="s">
        <v>10</v>
      </c>
      <c r="E16" s="30" t="s">
        <v>41</v>
      </c>
      <c r="F16" s="30" t="s">
        <v>41</v>
      </c>
    </row>
    <row r="17" spans="1:6" s="13" customFormat="1" ht="25.5" x14ac:dyDescent="0.2">
      <c r="A17" s="82">
        <f t="shared" si="0"/>
        <v>2.300000000000001E-2</v>
      </c>
      <c r="B17" s="83" t="s">
        <v>38</v>
      </c>
      <c r="C17" s="84">
        <v>1</v>
      </c>
      <c r="D17" s="85" t="s">
        <v>10</v>
      </c>
      <c r="E17" s="30" t="s">
        <v>41</v>
      </c>
      <c r="F17" s="30" t="s">
        <v>41</v>
      </c>
    </row>
    <row r="18" spans="1:6" s="43" customFormat="1" ht="38.25" x14ac:dyDescent="0.2">
      <c r="A18" s="231">
        <f t="shared" si="0"/>
        <v>2.4000000000000011E-2</v>
      </c>
      <c r="B18" s="27" t="s">
        <v>211</v>
      </c>
      <c r="C18" s="45">
        <v>1</v>
      </c>
      <c r="D18" s="28" t="s">
        <v>10</v>
      </c>
      <c r="E18" s="128" t="s">
        <v>41</v>
      </c>
      <c r="F18" s="128" t="s">
        <v>41</v>
      </c>
    </row>
    <row r="19" spans="1:6" s="43" customFormat="1" ht="38.25" x14ac:dyDescent="0.2">
      <c r="A19" s="82">
        <f t="shared" si="0"/>
        <v>2.5000000000000012E-2</v>
      </c>
      <c r="B19" s="91" t="s">
        <v>54</v>
      </c>
      <c r="C19" s="92">
        <v>1</v>
      </c>
      <c r="D19" s="93" t="s">
        <v>10</v>
      </c>
      <c r="E19" s="94" t="s">
        <v>41</v>
      </c>
      <c r="F19" s="94" t="s">
        <v>41</v>
      </c>
    </row>
    <row r="20" spans="1:6" s="43" customFormat="1" ht="25.5" x14ac:dyDescent="0.2">
      <c r="A20" s="82">
        <f t="shared" si="0"/>
        <v>2.6000000000000013E-2</v>
      </c>
      <c r="B20" s="91" t="s">
        <v>55</v>
      </c>
      <c r="C20" s="92">
        <v>1</v>
      </c>
      <c r="D20" s="93" t="s">
        <v>10</v>
      </c>
      <c r="E20" s="94" t="s">
        <v>41</v>
      </c>
      <c r="F20" s="94" t="s">
        <v>41</v>
      </c>
    </row>
    <row r="21" spans="1:6" s="43" customFormat="1" ht="25.5" x14ac:dyDescent="0.2">
      <c r="A21" s="82">
        <f t="shared" si="0"/>
        <v>2.7000000000000014E-2</v>
      </c>
      <c r="B21" s="91" t="s">
        <v>56</v>
      </c>
      <c r="C21" s="92">
        <v>1</v>
      </c>
      <c r="D21" s="93" t="s">
        <v>10</v>
      </c>
      <c r="E21" s="94" t="s">
        <v>41</v>
      </c>
      <c r="F21" s="94" t="s">
        <v>41</v>
      </c>
    </row>
    <row r="22" spans="1:6" s="13" customFormat="1" ht="51.75" thickBot="1" x14ac:dyDescent="0.25">
      <c r="A22" s="82">
        <f t="shared" si="0"/>
        <v>2.8000000000000014E-2</v>
      </c>
      <c r="B22" s="237" t="s">
        <v>212</v>
      </c>
      <c r="C22" s="238">
        <v>1</v>
      </c>
      <c r="D22" s="239" t="s">
        <v>10</v>
      </c>
      <c r="E22" s="94" t="s">
        <v>41</v>
      </c>
      <c r="F22" s="94" t="s">
        <v>41</v>
      </c>
    </row>
    <row r="23" spans="1:6" s="43" customFormat="1" ht="13.5" thickBot="1" x14ac:dyDescent="0.25">
      <c r="A23" s="59"/>
      <c r="B23" s="246" t="s">
        <v>21</v>
      </c>
      <c r="C23" s="247"/>
      <c r="D23" s="247"/>
      <c r="E23" s="248"/>
      <c r="F23" s="60">
        <f>SUM(F4:F21)</f>
        <v>0</v>
      </c>
    </row>
    <row r="24" spans="1:6" s="13" customFormat="1" ht="39" thickBot="1" x14ac:dyDescent="0.25">
      <c r="A24" s="53" t="s">
        <v>0</v>
      </c>
      <c r="B24" s="54" t="s">
        <v>1</v>
      </c>
      <c r="C24" s="55" t="s">
        <v>5</v>
      </c>
      <c r="D24" s="56" t="s">
        <v>2</v>
      </c>
      <c r="E24" s="57" t="s">
        <v>11</v>
      </c>
      <c r="F24" s="58" t="s">
        <v>12</v>
      </c>
    </row>
    <row r="25" spans="1:6" s="13" customFormat="1" ht="13.5" thickBot="1" x14ac:dyDescent="0.25">
      <c r="A25" s="59"/>
      <c r="B25" s="246" t="s">
        <v>22</v>
      </c>
      <c r="C25" s="247"/>
      <c r="D25" s="247"/>
      <c r="E25" s="248"/>
      <c r="F25" s="60">
        <f>F23</f>
        <v>0</v>
      </c>
    </row>
    <row r="26" spans="1:6" s="13" customFormat="1" ht="13.5" thickBot="1" x14ac:dyDescent="0.25">
      <c r="A26" s="61">
        <v>1</v>
      </c>
      <c r="B26" s="67" t="s">
        <v>97</v>
      </c>
      <c r="C26" s="63"/>
      <c r="D26" s="64"/>
      <c r="E26" s="65"/>
      <c r="F26" s="66"/>
    </row>
    <row r="27" spans="1:6" s="13" customFormat="1" ht="25.5" x14ac:dyDescent="0.2">
      <c r="A27" s="102"/>
      <c r="B27" s="103" t="s">
        <v>6</v>
      </c>
      <c r="C27" s="104"/>
      <c r="D27" s="105"/>
      <c r="E27" s="106"/>
      <c r="F27" s="106"/>
    </row>
    <row r="28" spans="1:6" s="13" customFormat="1" ht="38.25" x14ac:dyDescent="0.2">
      <c r="A28" s="86">
        <v>1.0009999999999999</v>
      </c>
      <c r="B28" s="107" t="s">
        <v>42</v>
      </c>
      <c r="C28" s="45">
        <v>1</v>
      </c>
      <c r="D28" s="28" t="s">
        <v>3</v>
      </c>
      <c r="E28" s="30"/>
      <c r="F28" s="30">
        <f>C28*E28</f>
        <v>0</v>
      </c>
    </row>
    <row r="29" spans="1:6" s="13" customFormat="1" ht="38.25" x14ac:dyDescent="0.2">
      <c r="A29" s="86">
        <f t="shared" ref="A29:A35" si="1">A28+0.001</f>
        <v>1.0019999999999998</v>
      </c>
      <c r="B29" s="107" t="s">
        <v>98</v>
      </c>
      <c r="C29" s="45">
        <v>1</v>
      </c>
      <c r="D29" s="28" t="s">
        <v>3</v>
      </c>
      <c r="E29" s="29"/>
      <c r="F29" s="30">
        <f t="shared" ref="F29" si="2">C29*E29</f>
        <v>0</v>
      </c>
    </row>
    <row r="30" spans="1:6" s="13" customFormat="1" ht="38.25" x14ac:dyDescent="0.2">
      <c r="A30" s="86">
        <f t="shared" si="1"/>
        <v>1.0029999999999997</v>
      </c>
      <c r="B30" s="107" t="s">
        <v>99</v>
      </c>
      <c r="C30" s="45">
        <v>1</v>
      </c>
      <c r="D30" s="28" t="s">
        <v>3</v>
      </c>
      <c r="E30" s="29"/>
      <c r="F30" s="30">
        <f t="shared" ref="F30" si="3">C30*E30</f>
        <v>0</v>
      </c>
    </row>
    <row r="31" spans="1:6" s="13" customFormat="1" ht="38.25" x14ac:dyDescent="0.2">
      <c r="A31" s="86">
        <f t="shared" si="1"/>
        <v>1.0039999999999996</v>
      </c>
      <c r="B31" s="107" t="s">
        <v>100</v>
      </c>
      <c r="C31" s="45">
        <v>1</v>
      </c>
      <c r="D31" s="28" t="s">
        <v>3</v>
      </c>
      <c r="E31" s="29"/>
      <c r="F31" s="30">
        <f t="shared" ref="F31" si="4">C31*E31</f>
        <v>0</v>
      </c>
    </row>
    <row r="32" spans="1:6" s="13" customFormat="1" ht="38.25" x14ac:dyDescent="0.2">
      <c r="A32" s="86">
        <f t="shared" si="1"/>
        <v>1.0049999999999994</v>
      </c>
      <c r="B32" s="107" t="s">
        <v>101</v>
      </c>
      <c r="C32" s="45">
        <v>1</v>
      </c>
      <c r="D32" s="28" t="s">
        <v>3</v>
      </c>
      <c r="E32" s="29"/>
      <c r="F32" s="30">
        <f t="shared" ref="F32" si="5">C32*E32</f>
        <v>0</v>
      </c>
    </row>
    <row r="33" spans="1:6" s="13" customFormat="1" ht="38.25" x14ac:dyDescent="0.2">
      <c r="A33" s="86">
        <f t="shared" si="1"/>
        <v>1.0059999999999993</v>
      </c>
      <c r="B33" s="107" t="s">
        <v>23</v>
      </c>
      <c r="C33" s="45">
        <v>2</v>
      </c>
      <c r="D33" s="28" t="s">
        <v>3</v>
      </c>
      <c r="E33" s="29"/>
      <c r="F33" s="30">
        <f t="shared" ref="F33" si="6">C33*E33</f>
        <v>0</v>
      </c>
    </row>
    <row r="34" spans="1:6" s="13" customFormat="1" x14ac:dyDescent="0.2">
      <c r="A34" s="86">
        <f t="shared" si="1"/>
        <v>1.0069999999999992</v>
      </c>
      <c r="B34" s="113" t="s">
        <v>24</v>
      </c>
      <c r="C34" s="114">
        <v>28</v>
      </c>
      <c r="D34" s="115" t="s">
        <v>3</v>
      </c>
      <c r="E34" s="37"/>
      <c r="F34" s="30">
        <f>C34*E34</f>
        <v>0</v>
      </c>
    </row>
    <row r="35" spans="1:6" s="13" customFormat="1" ht="25.5" x14ac:dyDescent="0.2">
      <c r="A35" s="86">
        <f t="shared" si="1"/>
        <v>1.0079999999999991</v>
      </c>
      <c r="B35" s="44" t="s">
        <v>175</v>
      </c>
      <c r="C35" s="92">
        <v>1</v>
      </c>
      <c r="D35" s="148" t="s">
        <v>3</v>
      </c>
      <c r="E35" s="29"/>
      <c r="F35" s="30">
        <f>C35*E35</f>
        <v>0</v>
      </c>
    </row>
    <row r="36" spans="1:6" s="13" customFormat="1" x14ac:dyDescent="0.2">
      <c r="A36" s="108"/>
      <c r="B36" s="109"/>
      <c r="C36" s="110"/>
      <c r="D36" s="111"/>
      <c r="E36" s="112"/>
      <c r="F36" s="112"/>
    </row>
    <row r="37" spans="1:6" s="13" customFormat="1" ht="64.5" customHeight="1" x14ac:dyDescent="0.2">
      <c r="A37" s="116"/>
      <c r="B37" s="117" t="s">
        <v>239</v>
      </c>
      <c r="C37" s="16"/>
      <c r="D37" s="28"/>
      <c r="E37" s="30"/>
      <c r="F37" s="30"/>
    </row>
    <row r="38" spans="1:6" s="13" customFormat="1" x14ac:dyDescent="0.2">
      <c r="A38" s="124">
        <f>A35+0.001</f>
        <v>1.008999999999999</v>
      </c>
      <c r="B38" s="125" t="s">
        <v>107</v>
      </c>
      <c r="C38" s="126">
        <v>40</v>
      </c>
      <c r="D38" s="127" t="s">
        <v>4</v>
      </c>
      <c r="E38" s="128"/>
      <c r="F38" s="128">
        <f t="shared" ref="F38" si="7">C38*E38</f>
        <v>0</v>
      </c>
    </row>
    <row r="39" spans="1:6" s="13" customFormat="1" x14ac:dyDescent="0.2">
      <c r="A39" s="118">
        <f t="shared" ref="A39:A56" si="8">A38+0.001</f>
        <v>1.0099999999999989</v>
      </c>
      <c r="B39" s="129" t="s">
        <v>112</v>
      </c>
      <c r="C39" s="16">
        <v>30</v>
      </c>
      <c r="D39" s="28" t="s">
        <v>4</v>
      </c>
      <c r="E39" s="30"/>
      <c r="F39" s="30">
        <f t="shared" ref="F39" si="9">C39*E39</f>
        <v>0</v>
      </c>
    </row>
    <row r="40" spans="1:6" x14ac:dyDescent="0.2">
      <c r="A40" s="118">
        <f t="shared" si="8"/>
        <v>1.0109999999999988</v>
      </c>
      <c r="B40" s="129" t="s">
        <v>179</v>
      </c>
      <c r="C40" s="16">
        <v>60</v>
      </c>
      <c r="D40" s="28" t="s">
        <v>4</v>
      </c>
      <c r="E40" s="30"/>
      <c r="F40" s="30">
        <f t="shared" ref="F40" si="10">C40*E40</f>
        <v>0</v>
      </c>
    </row>
    <row r="41" spans="1:6" x14ac:dyDescent="0.2">
      <c r="A41" s="118">
        <f t="shared" si="8"/>
        <v>1.0119999999999987</v>
      </c>
      <c r="B41" s="129" t="s">
        <v>178</v>
      </c>
      <c r="C41" s="16">
        <v>70</v>
      </c>
      <c r="D41" s="28" t="s">
        <v>4</v>
      </c>
      <c r="E41" s="30"/>
      <c r="F41" s="30">
        <f t="shared" ref="F41" si="11">C41*E41</f>
        <v>0</v>
      </c>
    </row>
    <row r="42" spans="1:6" x14ac:dyDescent="0.2">
      <c r="A42" s="118">
        <f t="shared" si="8"/>
        <v>1.0129999999999986</v>
      </c>
      <c r="B42" s="129" t="s">
        <v>177</v>
      </c>
      <c r="C42" s="16">
        <v>40</v>
      </c>
      <c r="D42" s="28" t="s">
        <v>4</v>
      </c>
      <c r="E42" s="30"/>
      <c r="F42" s="30">
        <f t="shared" ref="F42:F45" si="12">C42*E42</f>
        <v>0</v>
      </c>
    </row>
    <row r="43" spans="1:6" s="13" customFormat="1" x14ac:dyDescent="0.2">
      <c r="A43" s="118">
        <f t="shared" si="8"/>
        <v>1.0139999999999985</v>
      </c>
      <c r="B43" s="125" t="s">
        <v>108</v>
      </c>
      <c r="C43" s="126">
        <v>30</v>
      </c>
      <c r="D43" s="127" t="s">
        <v>4</v>
      </c>
      <c r="E43" s="128"/>
      <c r="F43" s="128">
        <f t="shared" si="12"/>
        <v>0</v>
      </c>
    </row>
    <row r="44" spans="1:6" s="13" customFormat="1" x14ac:dyDescent="0.2">
      <c r="A44" s="118">
        <f t="shared" si="8"/>
        <v>1.0149999999999983</v>
      </c>
      <c r="B44" s="125" t="s">
        <v>109</v>
      </c>
      <c r="C44" s="126">
        <v>30</v>
      </c>
      <c r="D44" s="127" t="s">
        <v>4</v>
      </c>
      <c r="E44" s="128"/>
      <c r="F44" s="128">
        <f t="shared" ref="F44" si="13">C44*E44</f>
        <v>0</v>
      </c>
    </row>
    <row r="45" spans="1:6" s="130" customFormat="1" ht="25.5" x14ac:dyDescent="0.2">
      <c r="A45" s="118">
        <f t="shared" si="8"/>
        <v>1.0159999999999982</v>
      </c>
      <c r="B45" s="129" t="s">
        <v>105</v>
      </c>
      <c r="C45" s="16">
        <v>120</v>
      </c>
      <c r="D45" s="28" t="s">
        <v>4</v>
      </c>
      <c r="E45" s="30"/>
      <c r="F45" s="30">
        <f t="shared" si="12"/>
        <v>0</v>
      </c>
    </row>
    <row r="46" spans="1:6" s="130" customFormat="1" ht="25.5" x14ac:dyDescent="0.2">
      <c r="A46" s="118">
        <f t="shared" si="8"/>
        <v>1.0169999999999981</v>
      </c>
      <c r="B46" s="129" t="s">
        <v>106</v>
      </c>
      <c r="C46" s="16">
        <v>80</v>
      </c>
      <c r="D46" s="28" t="s">
        <v>4</v>
      </c>
      <c r="E46" s="30"/>
      <c r="F46" s="30">
        <f t="shared" ref="F46" si="14">C46*E46</f>
        <v>0</v>
      </c>
    </row>
    <row r="47" spans="1:6" s="130" customFormat="1" ht="25.5" x14ac:dyDescent="0.2">
      <c r="A47" s="118">
        <f t="shared" si="8"/>
        <v>1.017999999999998</v>
      </c>
      <c r="B47" s="129" t="s">
        <v>102</v>
      </c>
      <c r="C47" s="16">
        <v>130</v>
      </c>
      <c r="D47" s="28" t="s">
        <v>4</v>
      </c>
      <c r="E47" s="30"/>
      <c r="F47" s="30">
        <f t="shared" ref="F47" si="15">C47*E47</f>
        <v>0</v>
      </c>
    </row>
    <row r="48" spans="1:6" s="130" customFormat="1" ht="25.5" x14ac:dyDescent="0.2">
      <c r="A48" s="118">
        <f t="shared" si="8"/>
        <v>1.0189999999999979</v>
      </c>
      <c r="B48" s="129" t="s">
        <v>103</v>
      </c>
      <c r="C48" s="16">
        <v>100</v>
      </c>
      <c r="D48" s="28" t="s">
        <v>4</v>
      </c>
      <c r="E48" s="30"/>
      <c r="F48" s="30">
        <f t="shared" ref="F48" si="16">C48*E48</f>
        <v>0</v>
      </c>
    </row>
    <row r="49" spans="1:6" s="130" customFormat="1" ht="25.5" x14ac:dyDescent="0.2">
      <c r="A49" s="118">
        <f t="shared" si="8"/>
        <v>1.0199999999999978</v>
      </c>
      <c r="B49" s="129" t="s">
        <v>104</v>
      </c>
      <c r="C49" s="16">
        <v>200</v>
      </c>
      <c r="D49" s="28" t="s">
        <v>4</v>
      </c>
      <c r="E49" s="30"/>
      <c r="F49" s="30">
        <f t="shared" ref="F49:F52" si="17">C49*E49</f>
        <v>0</v>
      </c>
    </row>
    <row r="50" spans="1:6" s="130" customFormat="1" ht="25.5" x14ac:dyDescent="0.2">
      <c r="A50" s="118">
        <f t="shared" si="8"/>
        <v>1.0209999999999977</v>
      </c>
      <c r="B50" s="129" t="s">
        <v>114</v>
      </c>
      <c r="C50" s="16">
        <v>90</v>
      </c>
      <c r="D50" s="28" t="s">
        <v>4</v>
      </c>
      <c r="E50" s="30"/>
      <c r="F50" s="30">
        <f t="shared" ref="F50:F51" si="18">C50*E50</f>
        <v>0</v>
      </c>
    </row>
    <row r="51" spans="1:6" s="130" customFormat="1" ht="25.5" x14ac:dyDescent="0.2">
      <c r="A51" s="118">
        <f t="shared" si="8"/>
        <v>1.0219999999999976</v>
      </c>
      <c r="B51" s="129" t="s">
        <v>115</v>
      </c>
      <c r="C51" s="16">
        <v>50</v>
      </c>
      <c r="D51" s="28" t="s">
        <v>4</v>
      </c>
      <c r="E51" s="30"/>
      <c r="F51" s="30">
        <f t="shared" si="18"/>
        <v>0</v>
      </c>
    </row>
    <row r="52" spans="1:6" s="130" customFormat="1" ht="25.5" x14ac:dyDescent="0.2">
      <c r="A52" s="118">
        <f t="shared" si="8"/>
        <v>1.0229999999999975</v>
      </c>
      <c r="B52" s="129" t="s">
        <v>110</v>
      </c>
      <c r="C52" s="16">
        <v>45</v>
      </c>
      <c r="D52" s="28" t="s">
        <v>4</v>
      </c>
      <c r="E52" s="30"/>
      <c r="F52" s="30">
        <f t="shared" si="17"/>
        <v>0</v>
      </c>
    </row>
    <row r="53" spans="1:6" s="130" customFormat="1" ht="25.5" x14ac:dyDescent="0.2">
      <c r="A53" s="118">
        <f t="shared" si="8"/>
        <v>1.0239999999999974</v>
      </c>
      <c r="B53" s="129" t="s">
        <v>111</v>
      </c>
      <c r="C53" s="16">
        <v>70</v>
      </c>
      <c r="D53" s="28" t="s">
        <v>4</v>
      </c>
      <c r="E53" s="30"/>
      <c r="F53" s="30">
        <f t="shared" ref="F53" si="19">C53*E53</f>
        <v>0</v>
      </c>
    </row>
    <row r="54" spans="1:6" s="130" customFormat="1" ht="25.5" x14ac:dyDescent="0.2">
      <c r="A54" s="118">
        <f t="shared" si="8"/>
        <v>1.0249999999999972</v>
      </c>
      <c r="B54" s="129" t="s">
        <v>117</v>
      </c>
      <c r="C54" s="16">
        <v>170</v>
      </c>
      <c r="D54" s="28" t="s">
        <v>4</v>
      </c>
      <c r="E54" s="30"/>
      <c r="F54" s="30">
        <f t="shared" ref="F54" si="20">C54*E54</f>
        <v>0</v>
      </c>
    </row>
    <row r="55" spans="1:6" s="130" customFormat="1" ht="25.5" x14ac:dyDescent="0.2">
      <c r="A55" s="118">
        <f t="shared" si="8"/>
        <v>1.0259999999999971</v>
      </c>
      <c r="B55" s="129" t="s">
        <v>118</v>
      </c>
      <c r="C55" s="16">
        <v>140</v>
      </c>
      <c r="D55" s="28" t="s">
        <v>4</v>
      </c>
      <c r="E55" s="30"/>
      <c r="F55" s="30">
        <f t="shared" ref="F55" si="21">C55*E55</f>
        <v>0</v>
      </c>
    </row>
    <row r="56" spans="1:6" s="2" customFormat="1" ht="26.25" thickBot="1" x14ac:dyDescent="0.25">
      <c r="A56" s="118">
        <f t="shared" si="8"/>
        <v>1.026999999999997</v>
      </c>
      <c r="B56" s="129" t="s">
        <v>116</v>
      </c>
      <c r="C56" s="16">
        <v>20</v>
      </c>
      <c r="D56" s="28" t="s">
        <v>4</v>
      </c>
      <c r="E56" s="30"/>
      <c r="F56" s="30">
        <f t="shared" ref="F56" si="22">C56*E56</f>
        <v>0</v>
      </c>
    </row>
    <row r="57" spans="1:6" s="43" customFormat="1" ht="13.5" thickBot="1" x14ac:dyDescent="0.25">
      <c r="A57" s="59"/>
      <c r="B57" s="246" t="s">
        <v>21</v>
      </c>
      <c r="C57" s="247"/>
      <c r="D57" s="247"/>
      <c r="E57" s="248"/>
      <c r="F57" s="60">
        <f>SUM(F25:F56)</f>
        <v>0</v>
      </c>
    </row>
    <row r="58" spans="1:6" s="13" customFormat="1" ht="39" thickBot="1" x14ac:dyDescent="0.25">
      <c r="A58" s="53" t="s">
        <v>0</v>
      </c>
      <c r="B58" s="54" t="s">
        <v>1</v>
      </c>
      <c r="C58" s="55" t="s">
        <v>5</v>
      </c>
      <c r="D58" s="56" t="s">
        <v>2</v>
      </c>
      <c r="E58" s="57" t="s">
        <v>11</v>
      </c>
      <c r="F58" s="58" t="s">
        <v>12</v>
      </c>
    </row>
    <row r="59" spans="1:6" s="13" customFormat="1" ht="13.5" thickBot="1" x14ac:dyDescent="0.25">
      <c r="A59" s="59"/>
      <c r="B59" s="246" t="s">
        <v>22</v>
      </c>
      <c r="C59" s="247"/>
      <c r="D59" s="247"/>
      <c r="E59" s="248"/>
      <c r="F59" s="60">
        <f>F57</f>
        <v>0</v>
      </c>
    </row>
    <row r="60" spans="1:6" s="13" customFormat="1" ht="63.75" x14ac:dyDescent="0.2">
      <c r="A60" s="131"/>
      <c r="B60" s="117" t="s">
        <v>239</v>
      </c>
      <c r="C60" s="132"/>
      <c r="D60" s="133"/>
      <c r="E60" s="119"/>
      <c r="F60" s="119"/>
    </row>
    <row r="61" spans="1:6" s="2" customFormat="1" ht="25.5" x14ac:dyDescent="0.2">
      <c r="A61" s="118">
        <f>A56+0.001</f>
        <v>1.0279999999999969</v>
      </c>
      <c r="B61" s="129" t="s">
        <v>119</v>
      </c>
      <c r="C61" s="16">
        <v>30</v>
      </c>
      <c r="D61" s="28" t="s">
        <v>4</v>
      </c>
      <c r="E61" s="30"/>
      <c r="F61" s="30">
        <f t="shared" ref="F61" si="23">C61*E61</f>
        <v>0</v>
      </c>
    </row>
    <row r="62" spans="1:6" s="2" customFormat="1" ht="25.5" x14ac:dyDescent="0.2">
      <c r="A62" s="118">
        <f>A61+0.001</f>
        <v>1.0289999999999968</v>
      </c>
      <c r="B62" s="129" t="s">
        <v>120</v>
      </c>
      <c r="C62" s="16">
        <v>150</v>
      </c>
      <c r="D62" s="28" t="s">
        <v>4</v>
      </c>
      <c r="E62" s="30"/>
      <c r="F62" s="30">
        <f t="shared" ref="F62:F63" si="24">C62*E62</f>
        <v>0</v>
      </c>
    </row>
    <row r="63" spans="1:6" s="130" customFormat="1" ht="25.5" x14ac:dyDescent="0.2">
      <c r="A63" s="118">
        <f t="shared" ref="A63:A68" si="25">A62+0.001</f>
        <v>1.0299999999999967</v>
      </c>
      <c r="B63" s="129" t="s">
        <v>121</v>
      </c>
      <c r="C63" s="16">
        <v>120</v>
      </c>
      <c r="D63" s="28" t="s">
        <v>4</v>
      </c>
      <c r="E63" s="30"/>
      <c r="F63" s="30">
        <f t="shared" si="24"/>
        <v>0</v>
      </c>
    </row>
    <row r="64" spans="1:6" s="130" customFormat="1" ht="25.5" x14ac:dyDescent="0.2">
      <c r="A64" s="118">
        <f t="shared" si="25"/>
        <v>1.0309999999999966</v>
      </c>
      <c r="B64" s="129" t="s">
        <v>122</v>
      </c>
      <c r="C64" s="16">
        <v>120</v>
      </c>
      <c r="D64" s="28" t="s">
        <v>4</v>
      </c>
      <c r="E64" s="30"/>
      <c r="F64" s="30">
        <f t="shared" ref="F64:F65" si="26">C64*E64</f>
        <v>0</v>
      </c>
    </row>
    <row r="65" spans="1:6" s="2" customFormat="1" ht="25.5" x14ac:dyDescent="0.2">
      <c r="A65" s="118">
        <f t="shared" si="25"/>
        <v>1.0319999999999965</v>
      </c>
      <c r="B65" s="129" t="s">
        <v>123</v>
      </c>
      <c r="C65" s="16">
        <v>20</v>
      </c>
      <c r="D65" s="28" t="s">
        <v>4</v>
      </c>
      <c r="E65" s="30"/>
      <c r="F65" s="30">
        <f t="shared" si="26"/>
        <v>0</v>
      </c>
    </row>
    <row r="66" spans="1:6" s="2" customFormat="1" ht="25.5" x14ac:dyDescent="0.2">
      <c r="A66" s="118">
        <f t="shared" si="25"/>
        <v>1.0329999999999964</v>
      </c>
      <c r="B66" s="129" t="s">
        <v>124</v>
      </c>
      <c r="C66" s="16">
        <v>90</v>
      </c>
      <c r="D66" s="28" t="s">
        <v>4</v>
      </c>
      <c r="E66" s="30"/>
      <c r="F66" s="30">
        <f t="shared" ref="F66" si="27">C66*E66</f>
        <v>0</v>
      </c>
    </row>
    <row r="67" spans="1:6" s="2" customFormat="1" ht="25.5" x14ac:dyDescent="0.2">
      <c r="A67" s="118">
        <f t="shared" si="25"/>
        <v>1.0339999999999963</v>
      </c>
      <c r="B67" s="129" t="s">
        <v>125</v>
      </c>
      <c r="C67" s="16">
        <v>60</v>
      </c>
      <c r="D67" s="28" t="s">
        <v>4</v>
      </c>
      <c r="E67" s="30"/>
      <c r="F67" s="30">
        <f t="shared" ref="F67" si="28">C67*E67</f>
        <v>0</v>
      </c>
    </row>
    <row r="68" spans="1:6" s="2" customFormat="1" ht="25.5" x14ac:dyDescent="0.2">
      <c r="A68" s="118">
        <f t="shared" si="25"/>
        <v>1.0349999999999961</v>
      </c>
      <c r="B68" s="129" t="s">
        <v>126</v>
      </c>
      <c r="C68" s="16">
        <v>60</v>
      </c>
      <c r="D68" s="28" t="s">
        <v>4</v>
      </c>
      <c r="E68" s="30"/>
      <c r="F68" s="30">
        <f t="shared" ref="F68" si="29">C68*E68</f>
        <v>0</v>
      </c>
    </row>
    <row r="69" spans="1:6" s="130" customFormat="1" ht="25.5" x14ac:dyDescent="0.2">
      <c r="A69" s="118">
        <f t="shared" ref="A69:A88" si="30">A68+0.001</f>
        <v>1.035999999999996</v>
      </c>
      <c r="B69" s="129" t="s">
        <v>128</v>
      </c>
      <c r="C69" s="16">
        <v>15</v>
      </c>
      <c r="D69" s="28" t="s">
        <v>4</v>
      </c>
      <c r="E69" s="30"/>
      <c r="F69" s="30">
        <f t="shared" ref="F69:F70" si="31">C69*E69</f>
        <v>0</v>
      </c>
    </row>
    <row r="70" spans="1:6" s="130" customFormat="1" ht="25.5" x14ac:dyDescent="0.2">
      <c r="A70" s="118">
        <f t="shared" si="30"/>
        <v>1.0369999999999959</v>
      </c>
      <c r="B70" s="129" t="s">
        <v>127</v>
      </c>
      <c r="C70" s="16">
        <v>45</v>
      </c>
      <c r="D70" s="28" t="s">
        <v>4</v>
      </c>
      <c r="E70" s="30"/>
      <c r="F70" s="30">
        <f t="shared" si="31"/>
        <v>0</v>
      </c>
    </row>
    <row r="71" spans="1:6" s="130" customFormat="1" ht="25.5" x14ac:dyDescent="0.2">
      <c r="A71" s="118">
        <f t="shared" si="30"/>
        <v>1.0379999999999958</v>
      </c>
      <c r="B71" s="129" t="s">
        <v>130</v>
      </c>
      <c r="C71" s="16">
        <v>15</v>
      </c>
      <c r="D71" s="28" t="s">
        <v>4</v>
      </c>
      <c r="E71" s="30"/>
      <c r="F71" s="30">
        <f t="shared" ref="F71" si="32">C71*E71</f>
        <v>0</v>
      </c>
    </row>
    <row r="72" spans="1:6" s="130" customFormat="1" ht="25.5" x14ac:dyDescent="0.2">
      <c r="A72" s="118">
        <f t="shared" si="30"/>
        <v>1.0389999999999957</v>
      </c>
      <c r="B72" s="129" t="s">
        <v>129</v>
      </c>
      <c r="C72" s="16">
        <v>40</v>
      </c>
      <c r="D72" s="28" t="s">
        <v>4</v>
      </c>
      <c r="E72" s="30"/>
      <c r="F72" s="30">
        <f t="shared" ref="F72:F73" si="33">C72*E72</f>
        <v>0</v>
      </c>
    </row>
    <row r="73" spans="1:6" s="130" customFormat="1" ht="25.5" x14ac:dyDescent="0.2">
      <c r="A73" s="118">
        <f t="shared" si="30"/>
        <v>1.0399999999999956</v>
      </c>
      <c r="B73" s="129" t="s">
        <v>131</v>
      </c>
      <c r="C73" s="16">
        <v>15</v>
      </c>
      <c r="D73" s="28" t="s">
        <v>4</v>
      </c>
      <c r="E73" s="30"/>
      <c r="F73" s="30">
        <f t="shared" si="33"/>
        <v>0</v>
      </c>
    </row>
    <row r="74" spans="1:6" s="130" customFormat="1" ht="25.5" x14ac:dyDescent="0.2">
      <c r="A74" s="118">
        <f t="shared" si="30"/>
        <v>1.0409999999999955</v>
      </c>
      <c r="B74" s="129" t="s">
        <v>132</v>
      </c>
      <c r="C74" s="16">
        <v>20</v>
      </c>
      <c r="D74" s="28" t="s">
        <v>4</v>
      </c>
      <c r="E74" s="30"/>
      <c r="F74" s="30">
        <f t="shared" ref="F74:F75" si="34">C74*E74</f>
        <v>0</v>
      </c>
    </row>
    <row r="75" spans="1:6" s="130" customFormat="1" ht="25.5" x14ac:dyDescent="0.2">
      <c r="A75" s="118">
        <f t="shared" si="30"/>
        <v>1.0419999999999954</v>
      </c>
      <c r="B75" s="129" t="s">
        <v>133</v>
      </c>
      <c r="C75" s="16">
        <v>15</v>
      </c>
      <c r="D75" s="28" t="s">
        <v>4</v>
      </c>
      <c r="E75" s="30"/>
      <c r="F75" s="30">
        <f t="shared" si="34"/>
        <v>0</v>
      </c>
    </row>
    <row r="76" spans="1:6" s="130" customFormat="1" ht="25.5" x14ac:dyDescent="0.2">
      <c r="A76" s="118">
        <f t="shared" si="30"/>
        <v>1.0429999999999953</v>
      </c>
      <c r="B76" s="129" t="s">
        <v>135</v>
      </c>
      <c r="C76" s="16">
        <v>90</v>
      </c>
      <c r="D76" s="28" t="s">
        <v>4</v>
      </c>
      <c r="E76" s="30"/>
      <c r="F76" s="30">
        <f t="shared" ref="F76:F77" si="35">C76*E76</f>
        <v>0</v>
      </c>
    </row>
    <row r="77" spans="1:6" s="130" customFormat="1" ht="25.5" x14ac:dyDescent="0.2">
      <c r="A77" s="118">
        <f t="shared" si="30"/>
        <v>1.0439999999999952</v>
      </c>
      <c r="B77" s="129" t="s">
        <v>134</v>
      </c>
      <c r="C77" s="16">
        <v>15</v>
      </c>
      <c r="D77" s="28" t="s">
        <v>4</v>
      </c>
      <c r="E77" s="30"/>
      <c r="F77" s="30">
        <f t="shared" si="35"/>
        <v>0</v>
      </c>
    </row>
    <row r="78" spans="1:6" s="130" customFormat="1" ht="25.5" x14ac:dyDescent="0.2">
      <c r="A78" s="118">
        <f t="shared" si="30"/>
        <v>1.044999999999995</v>
      </c>
      <c r="B78" s="129" t="s">
        <v>136</v>
      </c>
      <c r="C78" s="16">
        <v>140</v>
      </c>
      <c r="D78" s="28" t="s">
        <v>4</v>
      </c>
      <c r="E78" s="30"/>
      <c r="F78" s="30">
        <f t="shared" ref="F78:F81" si="36">C78*E78</f>
        <v>0</v>
      </c>
    </row>
    <row r="79" spans="1:6" s="130" customFormat="1" ht="25.5" x14ac:dyDescent="0.2">
      <c r="A79" s="118">
        <f t="shared" si="30"/>
        <v>1.0459999999999949</v>
      </c>
      <c r="B79" s="129" t="s">
        <v>137</v>
      </c>
      <c r="C79" s="16">
        <v>15</v>
      </c>
      <c r="D79" s="28" t="s">
        <v>4</v>
      </c>
      <c r="E79" s="30"/>
      <c r="F79" s="30">
        <f t="shared" si="36"/>
        <v>0</v>
      </c>
    </row>
    <row r="80" spans="1:6" s="130" customFormat="1" ht="25.5" x14ac:dyDescent="0.2">
      <c r="A80" s="118">
        <f t="shared" si="30"/>
        <v>1.0469999999999948</v>
      </c>
      <c r="B80" s="129" t="s">
        <v>138</v>
      </c>
      <c r="C80" s="16">
        <v>90</v>
      </c>
      <c r="D80" s="28" t="s">
        <v>4</v>
      </c>
      <c r="E80" s="30"/>
      <c r="F80" s="30">
        <f t="shared" si="36"/>
        <v>0</v>
      </c>
    </row>
    <row r="81" spans="1:6" s="130" customFormat="1" ht="25.5" x14ac:dyDescent="0.2">
      <c r="A81" s="118">
        <f t="shared" si="30"/>
        <v>1.0479999999999947</v>
      </c>
      <c r="B81" s="129" t="s">
        <v>139</v>
      </c>
      <c r="C81" s="16">
        <v>15</v>
      </c>
      <c r="D81" s="28" t="s">
        <v>4</v>
      </c>
      <c r="E81" s="30"/>
      <c r="F81" s="30">
        <f t="shared" si="36"/>
        <v>0</v>
      </c>
    </row>
    <row r="82" spans="1:6" s="130" customFormat="1" ht="25.5" x14ac:dyDescent="0.2">
      <c r="A82" s="118">
        <f t="shared" si="30"/>
        <v>1.0489999999999946</v>
      </c>
      <c r="B82" s="129" t="s">
        <v>140</v>
      </c>
      <c r="C82" s="16">
        <v>140</v>
      </c>
      <c r="D82" s="28" t="s">
        <v>4</v>
      </c>
      <c r="E82" s="30"/>
      <c r="F82" s="30">
        <f t="shared" ref="F82:F83" si="37">C82*E82</f>
        <v>0</v>
      </c>
    </row>
    <row r="83" spans="1:6" s="130" customFormat="1" ht="25.5" x14ac:dyDescent="0.2">
      <c r="A83" s="118">
        <f t="shared" si="30"/>
        <v>1.0499999999999945</v>
      </c>
      <c r="B83" s="129" t="s">
        <v>141</v>
      </c>
      <c r="C83" s="16">
        <v>40</v>
      </c>
      <c r="D83" s="28" t="s">
        <v>4</v>
      </c>
      <c r="E83" s="30"/>
      <c r="F83" s="30">
        <f t="shared" si="37"/>
        <v>0</v>
      </c>
    </row>
    <row r="84" spans="1:6" s="130" customFormat="1" ht="25.5" x14ac:dyDescent="0.2">
      <c r="A84" s="118">
        <f t="shared" si="30"/>
        <v>1.0509999999999944</v>
      </c>
      <c r="B84" s="129" t="s">
        <v>142</v>
      </c>
      <c r="C84" s="16">
        <v>65</v>
      </c>
      <c r="D84" s="28" t="s">
        <v>4</v>
      </c>
      <c r="E84" s="30"/>
      <c r="F84" s="30">
        <f t="shared" ref="F84:F85" si="38">C84*E84</f>
        <v>0</v>
      </c>
    </row>
    <row r="85" spans="1:6" s="130" customFormat="1" ht="25.5" x14ac:dyDescent="0.2">
      <c r="A85" s="118">
        <f t="shared" si="30"/>
        <v>1.0519999999999943</v>
      </c>
      <c r="B85" s="129" t="s">
        <v>143</v>
      </c>
      <c r="C85" s="16">
        <v>40</v>
      </c>
      <c r="D85" s="28" t="s">
        <v>4</v>
      </c>
      <c r="E85" s="30"/>
      <c r="F85" s="30">
        <f t="shared" si="38"/>
        <v>0</v>
      </c>
    </row>
    <row r="86" spans="1:6" s="130" customFormat="1" ht="25.5" x14ac:dyDescent="0.2">
      <c r="A86" s="118">
        <f t="shared" si="30"/>
        <v>1.0529999999999942</v>
      </c>
      <c r="B86" s="129" t="s">
        <v>144</v>
      </c>
      <c r="C86" s="16">
        <v>80</v>
      </c>
      <c r="D86" s="28" t="s">
        <v>4</v>
      </c>
      <c r="E86" s="30"/>
      <c r="F86" s="30">
        <f t="shared" ref="F86:F87" si="39">C86*E86</f>
        <v>0</v>
      </c>
    </row>
    <row r="87" spans="1:6" s="130" customFormat="1" ht="25.5" x14ac:dyDescent="0.2">
      <c r="A87" s="118">
        <f t="shared" si="30"/>
        <v>1.0539999999999941</v>
      </c>
      <c r="B87" s="129" t="s">
        <v>145</v>
      </c>
      <c r="C87" s="16">
        <v>30</v>
      </c>
      <c r="D87" s="28" t="s">
        <v>4</v>
      </c>
      <c r="E87" s="30"/>
      <c r="F87" s="30">
        <f t="shared" si="39"/>
        <v>0</v>
      </c>
    </row>
    <row r="88" spans="1:6" s="130" customFormat="1" ht="26.25" thickBot="1" x14ac:dyDescent="0.25">
      <c r="A88" s="118">
        <f t="shared" si="30"/>
        <v>1.0549999999999939</v>
      </c>
      <c r="B88" s="129" t="s">
        <v>146</v>
      </c>
      <c r="C88" s="16">
        <v>100</v>
      </c>
      <c r="D88" s="28" t="s">
        <v>4</v>
      </c>
      <c r="E88" s="30"/>
      <c r="F88" s="30">
        <f t="shared" ref="F88" si="40">C88*E88</f>
        <v>0</v>
      </c>
    </row>
    <row r="89" spans="1:6" s="43" customFormat="1" ht="13.5" thickBot="1" x14ac:dyDescent="0.25">
      <c r="A89" s="59"/>
      <c r="B89" s="246" t="s">
        <v>21</v>
      </c>
      <c r="C89" s="247"/>
      <c r="D89" s="247"/>
      <c r="E89" s="248"/>
      <c r="F89" s="60">
        <f>SUM(F59:F88)</f>
        <v>0</v>
      </c>
    </row>
    <row r="90" spans="1:6" s="13" customFormat="1" ht="39" thickBot="1" x14ac:dyDescent="0.25">
      <c r="A90" s="53" t="s">
        <v>0</v>
      </c>
      <c r="B90" s="54" t="s">
        <v>1</v>
      </c>
      <c r="C90" s="55" t="s">
        <v>5</v>
      </c>
      <c r="D90" s="56" t="s">
        <v>2</v>
      </c>
      <c r="E90" s="57" t="s">
        <v>11</v>
      </c>
      <c r="F90" s="58" t="s">
        <v>12</v>
      </c>
    </row>
    <row r="91" spans="1:6" s="13" customFormat="1" ht="13.5" thickBot="1" x14ac:dyDescent="0.25">
      <c r="A91" s="59"/>
      <c r="B91" s="246" t="s">
        <v>22</v>
      </c>
      <c r="C91" s="247"/>
      <c r="D91" s="247"/>
      <c r="E91" s="248"/>
      <c r="F91" s="60">
        <f>F89</f>
        <v>0</v>
      </c>
    </row>
    <row r="92" spans="1:6" s="13" customFormat="1" ht="63.75" x14ac:dyDescent="0.2">
      <c r="A92" s="131"/>
      <c r="B92" s="117" t="s">
        <v>239</v>
      </c>
      <c r="C92" s="132"/>
      <c r="D92" s="133"/>
      <c r="E92" s="119"/>
      <c r="F92" s="119"/>
    </row>
    <row r="93" spans="1:6" s="130" customFormat="1" ht="25.5" x14ac:dyDescent="0.2">
      <c r="A93" s="118">
        <f>A88+0.001</f>
        <v>1.0559999999999938</v>
      </c>
      <c r="B93" s="129" t="s">
        <v>150</v>
      </c>
      <c r="C93" s="16">
        <v>100</v>
      </c>
      <c r="D93" s="28" t="s">
        <v>4</v>
      </c>
      <c r="E93" s="30"/>
      <c r="F93" s="30">
        <f t="shared" ref="F93" si="41">C93*E93</f>
        <v>0</v>
      </c>
    </row>
    <row r="94" spans="1:6" s="130" customFormat="1" ht="25.5" x14ac:dyDescent="0.2">
      <c r="A94" s="118">
        <f>A93+0.001</f>
        <v>1.0569999999999937</v>
      </c>
      <c r="B94" s="129" t="s">
        <v>149</v>
      </c>
      <c r="C94" s="16">
        <v>100</v>
      </c>
      <c r="D94" s="28" t="s">
        <v>4</v>
      </c>
      <c r="E94" s="30"/>
      <c r="F94" s="30">
        <f t="shared" ref="F94" si="42">C94*E94</f>
        <v>0</v>
      </c>
    </row>
    <row r="95" spans="1:6" s="130" customFormat="1" ht="25.5" x14ac:dyDescent="0.2">
      <c r="A95" s="118">
        <f>A94+0.001</f>
        <v>1.0579999999999936</v>
      </c>
      <c r="B95" s="129" t="s">
        <v>148</v>
      </c>
      <c r="C95" s="16">
        <v>80</v>
      </c>
      <c r="D95" s="28" t="s">
        <v>4</v>
      </c>
      <c r="E95" s="30"/>
      <c r="F95" s="30">
        <f t="shared" ref="F95" si="43">C95*E95</f>
        <v>0</v>
      </c>
    </row>
    <row r="96" spans="1:6" s="130" customFormat="1" ht="25.5" x14ac:dyDescent="0.2">
      <c r="A96" s="118">
        <f>A95+0.001</f>
        <v>1.0589999999999935</v>
      </c>
      <c r="B96" s="129" t="s">
        <v>147</v>
      </c>
      <c r="C96" s="16">
        <v>80</v>
      </c>
      <c r="D96" s="28" t="s">
        <v>4</v>
      </c>
      <c r="E96" s="30"/>
      <c r="F96" s="30">
        <f t="shared" ref="F96:F97" si="44">C96*E96</f>
        <v>0</v>
      </c>
    </row>
    <row r="97" spans="1:6" s="13" customFormat="1" ht="13.5" customHeight="1" x14ac:dyDescent="0.2">
      <c r="A97" s="118">
        <f>A96+0.001</f>
        <v>1.0599999999999934</v>
      </c>
      <c r="B97" s="129" t="s">
        <v>51</v>
      </c>
      <c r="C97" s="16">
        <v>250</v>
      </c>
      <c r="D97" s="28" t="s">
        <v>3</v>
      </c>
      <c r="E97" s="30"/>
      <c r="F97" s="30">
        <f t="shared" si="44"/>
        <v>0</v>
      </c>
    </row>
    <row r="98" spans="1:6" s="13" customFormat="1" ht="13.5" customHeight="1" x14ac:dyDescent="0.2">
      <c r="A98" s="134"/>
      <c r="B98" s="121"/>
      <c r="C98" s="122"/>
      <c r="D98" s="93"/>
      <c r="E98" s="89"/>
      <c r="F98" s="123"/>
    </row>
    <row r="99" spans="1:6" s="13" customFormat="1" x14ac:dyDescent="0.2">
      <c r="A99" s="118"/>
      <c r="B99" s="135" t="s">
        <v>26</v>
      </c>
      <c r="C99" s="16"/>
      <c r="D99" s="87"/>
      <c r="E99" s="30"/>
      <c r="F99" s="29"/>
    </row>
    <row r="100" spans="1:6" s="13" customFormat="1" ht="63.75" x14ac:dyDescent="0.2">
      <c r="A100" s="120">
        <f>A97+0.001</f>
        <v>1.0609999999999933</v>
      </c>
      <c r="B100" s="121" t="s">
        <v>65</v>
      </c>
      <c r="C100" s="122">
        <v>4</v>
      </c>
      <c r="D100" s="93" t="s">
        <v>3</v>
      </c>
      <c r="E100" s="94"/>
      <c r="F100" s="123">
        <f t="shared" ref="F100" si="45">C100*E100</f>
        <v>0</v>
      </c>
    </row>
    <row r="101" spans="1:6" s="13" customFormat="1" ht="13.5" customHeight="1" thickBot="1" x14ac:dyDescent="0.25">
      <c r="A101" s="118"/>
      <c r="B101" s="129"/>
      <c r="C101" s="16"/>
      <c r="D101" s="28"/>
      <c r="E101" s="30"/>
      <c r="F101" s="30"/>
    </row>
    <row r="102" spans="1:6" s="13" customFormat="1" ht="64.5" thickBot="1" x14ac:dyDescent="0.25">
      <c r="A102" s="61">
        <v>2</v>
      </c>
      <c r="B102" s="151" t="s">
        <v>237</v>
      </c>
      <c r="C102" s="136"/>
      <c r="D102" s="137"/>
      <c r="E102" s="138"/>
      <c r="F102" s="139"/>
    </row>
    <row r="103" spans="1:6" s="13" customFormat="1" x14ac:dyDescent="0.2">
      <c r="A103" s="90">
        <v>2.0009999999999999</v>
      </c>
      <c r="B103" s="140" t="s">
        <v>233</v>
      </c>
      <c r="C103" s="241">
        <v>34</v>
      </c>
      <c r="D103" s="242" t="s">
        <v>3</v>
      </c>
      <c r="E103" s="37"/>
      <c r="F103" s="30">
        <f t="shared" ref="F103" si="46">C103*E103</f>
        <v>0</v>
      </c>
    </row>
    <row r="104" spans="1:6" s="13" customFormat="1" x14ac:dyDescent="0.2">
      <c r="A104" s="90">
        <f t="shared" ref="A104:A111" si="47">A103+0.001</f>
        <v>2.0019999999999998</v>
      </c>
      <c r="B104" s="140" t="s">
        <v>151</v>
      </c>
      <c r="C104" s="114">
        <v>41</v>
      </c>
      <c r="D104" s="115" t="s">
        <v>3</v>
      </c>
      <c r="E104" s="142"/>
      <c r="F104" s="94">
        <f t="shared" ref="F104" si="48">C104*E104</f>
        <v>0</v>
      </c>
    </row>
    <row r="105" spans="1:6" s="13" customFormat="1" x14ac:dyDescent="0.2">
      <c r="A105" s="90">
        <f t="shared" si="47"/>
        <v>2.0029999999999997</v>
      </c>
      <c r="B105" s="140" t="s">
        <v>152</v>
      </c>
      <c r="C105" s="114">
        <v>6</v>
      </c>
      <c r="D105" s="115" t="s">
        <v>3</v>
      </c>
      <c r="E105" s="142"/>
      <c r="F105" s="94">
        <f t="shared" ref="F105" si="49">C105*E105</f>
        <v>0</v>
      </c>
    </row>
    <row r="106" spans="1:6" s="13" customFormat="1" x14ac:dyDescent="0.2">
      <c r="A106" s="90">
        <f t="shared" si="47"/>
        <v>2.0039999999999996</v>
      </c>
      <c r="B106" s="140" t="s">
        <v>153</v>
      </c>
      <c r="C106" s="114">
        <v>1</v>
      </c>
      <c r="D106" s="115" t="s">
        <v>3</v>
      </c>
      <c r="E106" s="142"/>
      <c r="F106" s="94">
        <f t="shared" ref="F106" si="50">C106*E106</f>
        <v>0</v>
      </c>
    </row>
    <row r="107" spans="1:6" s="13" customFormat="1" x14ac:dyDescent="0.2">
      <c r="A107" s="90">
        <f t="shared" si="47"/>
        <v>2.0049999999999994</v>
      </c>
      <c r="B107" s="140" t="s">
        <v>154</v>
      </c>
      <c r="C107" s="114">
        <v>1</v>
      </c>
      <c r="D107" s="115" t="s">
        <v>3</v>
      </c>
      <c r="E107" s="142"/>
      <c r="F107" s="94">
        <f t="shared" ref="F107" si="51">C107*E107</f>
        <v>0</v>
      </c>
    </row>
    <row r="108" spans="1:6" s="13" customFormat="1" x14ac:dyDescent="0.2">
      <c r="A108" s="90">
        <f t="shared" si="47"/>
        <v>2.0059999999999993</v>
      </c>
      <c r="B108" s="140" t="s">
        <v>155</v>
      </c>
      <c r="C108" s="114">
        <v>16</v>
      </c>
      <c r="D108" s="115" t="s">
        <v>3</v>
      </c>
      <c r="E108" s="142"/>
      <c r="F108" s="94">
        <f t="shared" ref="F108:F109" si="52">C108*E108</f>
        <v>0</v>
      </c>
    </row>
    <row r="109" spans="1:6" s="13" customFormat="1" x14ac:dyDescent="0.2">
      <c r="A109" s="90">
        <f t="shared" si="47"/>
        <v>2.0069999999999992</v>
      </c>
      <c r="B109" s="140" t="s">
        <v>156</v>
      </c>
      <c r="C109" s="114">
        <v>22</v>
      </c>
      <c r="D109" s="115" t="s">
        <v>3</v>
      </c>
      <c r="E109" s="142"/>
      <c r="F109" s="94">
        <f t="shared" si="52"/>
        <v>0</v>
      </c>
    </row>
    <row r="110" spans="1:6" s="13" customFormat="1" x14ac:dyDescent="0.2">
      <c r="A110" s="90">
        <f t="shared" si="47"/>
        <v>2.0079999999999991</v>
      </c>
      <c r="B110" s="140" t="s">
        <v>157</v>
      </c>
      <c r="C110" s="114">
        <v>8</v>
      </c>
      <c r="D110" s="115" t="s">
        <v>3</v>
      </c>
      <c r="E110" s="142"/>
      <c r="F110" s="94">
        <f t="shared" ref="F110" si="53">C110*E110</f>
        <v>0</v>
      </c>
    </row>
    <row r="111" spans="1:6" s="13" customFormat="1" x14ac:dyDescent="0.2">
      <c r="A111" s="90">
        <f t="shared" si="47"/>
        <v>2.008999999999999</v>
      </c>
      <c r="B111" s="140" t="s">
        <v>158</v>
      </c>
      <c r="C111" s="114">
        <v>2</v>
      </c>
      <c r="D111" s="115" t="s">
        <v>3</v>
      </c>
      <c r="E111" s="142"/>
      <c r="F111" s="94">
        <f t="shared" ref="F111" si="54">C111*E111</f>
        <v>0</v>
      </c>
    </row>
    <row r="112" spans="1:6" s="13" customFormat="1" x14ac:dyDescent="0.2">
      <c r="A112" s="90">
        <f t="shared" ref="A112:A126" si="55">A111+0.001</f>
        <v>2.0099999999999989</v>
      </c>
      <c r="B112" s="140" t="s">
        <v>159</v>
      </c>
      <c r="C112" s="114">
        <v>1</v>
      </c>
      <c r="D112" s="115" t="s">
        <v>3</v>
      </c>
      <c r="E112" s="142"/>
      <c r="F112" s="94">
        <f t="shared" ref="F112" si="56">C112*E112</f>
        <v>0</v>
      </c>
    </row>
    <row r="113" spans="1:6" s="13" customFormat="1" x14ac:dyDescent="0.2">
      <c r="A113" s="90">
        <f t="shared" ref="A113:A124" si="57">A112+0.001</f>
        <v>2.0109999999999988</v>
      </c>
      <c r="B113" s="140" t="s">
        <v>160</v>
      </c>
      <c r="C113" s="114">
        <v>18</v>
      </c>
      <c r="D113" s="115" t="s">
        <v>3</v>
      </c>
      <c r="E113" s="142"/>
      <c r="F113" s="94">
        <f t="shared" ref="F113" si="58">C113*E113</f>
        <v>0</v>
      </c>
    </row>
    <row r="114" spans="1:6" s="13" customFormat="1" x14ac:dyDescent="0.2">
      <c r="A114" s="90">
        <f t="shared" si="57"/>
        <v>2.0119999999999987</v>
      </c>
      <c r="B114" s="140" t="s">
        <v>161</v>
      </c>
      <c r="C114" s="114">
        <v>8</v>
      </c>
      <c r="D114" s="115" t="s">
        <v>3</v>
      </c>
      <c r="E114" s="142"/>
      <c r="F114" s="94">
        <f t="shared" ref="F114" si="59">C114*E114</f>
        <v>0</v>
      </c>
    </row>
    <row r="115" spans="1:6" s="13" customFormat="1" x14ac:dyDescent="0.2">
      <c r="A115" s="90">
        <f t="shared" si="57"/>
        <v>2.0129999999999986</v>
      </c>
      <c r="B115" s="140" t="s">
        <v>162</v>
      </c>
      <c r="C115" s="114">
        <v>8</v>
      </c>
      <c r="D115" s="115" t="s">
        <v>3</v>
      </c>
      <c r="E115" s="142"/>
      <c r="F115" s="94">
        <f t="shared" ref="F115" si="60">C115*E115</f>
        <v>0</v>
      </c>
    </row>
    <row r="116" spans="1:6" s="13" customFormat="1" x14ac:dyDescent="0.2">
      <c r="A116" s="90">
        <f t="shared" si="57"/>
        <v>2.0139999999999985</v>
      </c>
      <c r="B116" s="140" t="s">
        <v>163</v>
      </c>
      <c r="C116" s="114">
        <v>8</v>
      </c>
      <c r="D116" s="115" t="s">
        <v>3</v>
      </c>
      <c r="E116" s="142"/>
      <c r="F116" s="94">
        <f t="shared" ref="F116" si="61">C116*E116</f>
        <v>0</v>
      </c>
    </row>
    <row r="117" spans="1:6" s="13" customFormat="1" x14ac:dyDescent="0.2">
      <c r="A117" s="90">
        <f t="shared" si="57"/>
        <v>2.0149999999999983</v>
      </c>
      <c r="B117" s="140" t="s">
        <v>164</v>
      </c>
      <c r="C117" s="114">
        <v>8</v>
      </c>
      <c r="D117" s="115" t="s">
        <v>3</v>
      </c>
      <c r="E117" s="142"/>
      <c r="F117" s="94">
        <f t="shared" ref="F117" si="62">C117*E117</f>
        <v>0</v>
      </c>
    </row>
    <row r="118" spans="1:6" s="13" customFormat="1" x14ac:dyDescent="0.2">
      <c r="A118" s="90">
        <f t="shared" si="57"/>
        <v>2.0159999999999982</v>
      </c>
      <c r="B118" s="140" t="s">
        <v>165</v>
      </c>
      <c r="C118" s="114">
        <v>8</v>
      </c>
      <c r="D118" s="115" t="s">
        <v>3</v>
      </c>
      <c r="E118" s="142"/>
      <c r="F118" s="94">
        <f t="shared" ref="F118" si="63">C118*E118</f>
        <v>0</v>
      </c>
    </row>
    <row r="119" spans="1:6" s="13" customFormat="1" x14ac:dyDescent="0.2">
      <c r="A119" s="90">
        <f t="shared" si="57"/>
        <v>2.0169999999999981</v>
      </c>
      <c r="B119" s="140" t="s">
        <v>166</v>
      </c>
      <c r="C119" s="114">
        <v>8</v>
      </c>
      <c r="D119" s="115" t="s">
        <v>3</v>
      </c>
      <c r="E119" s="142"/>
      <c r="F119" s="94">
        <f t="shared" ref="F119" si="64">C119*E119</f>
        <v>0</v>
      </c>
    </row>
    <row r="120" spans="1:6" s="13" customFormat="1" x14ac:dyDescent="0.2">
      <c r="A120" s="90">
        <f t="shared" si="57"/>
        <v>2.017999999999998</v>
      </c>
      <c r="B120" s="140" t="s">
        <v>167</v>
      </c>
      <c r="C120" s="114">
        <v>16</v>
      </c>
      <c r="D120" s="115" t="s">
        <v>3</v>
      </c>
      <c r="E120" s="142"/>
      <c r="F120" s="94">
        <f t="shared" ref="F120" si="65">C120*E120</f>
        <v>0</v>
      </c>
    </row>
    <row r="121" spans="1:6" s="13" customFormat="1" x14ac:dyDescent="0.2">
      <c r="A121" s="90">
        <f t="shared" si="57"/>
        <v>2.0189999999999979</v>
      </c>
      <c r="B121" s="140" t="s">
        <v>168</v>
      </c>
      <c r="C121" s="114">
        <v>5</v>
      </c>
      <c r="D121" s="115" t="s">
        <v>3</v>
      </c>
      <c r="E121" s="142"/>
      <c r="F121" s="94">
        <f t="shared" ref="F121" si="66">C121*E121</f>
        <v>0</v>
      </c>
    </row>
    <row r="122" spans="1:6" s="13" customFormat="1" x14ac:dyDescent="0.2">
      <c r="A122" s="90">
        <f t="shared" si="57"/>
        <v>2.0199999999999978</v>
      </c>
      <c r="B122" s="140" t="s">
        <v>169</v>
      </c>
      <c r="C122" s="114">
        <v>1</v>
      </c>
      <c r="D122" s="115" t="s">
        <v>3</v>
      </c>
      <c r="E122" s="142"/>
      <c r="F122" s="94">
        <f t="shared" ref="F122" si="67">C122*E122</f>
        <v>0</v>
      </c>
    </row>
    <row r="123" spans="1:6" s="13" customFormat="1" x14ac:dyDescent="0.2">
      <c r="A123" s="90">
        <f t="shared" si="57"/>
        <v>2.0209999999999977</v>
      </c>
      <c r="B123" s="140" t="s">
        <v>170</v>
      </c>
      <c r="C123" s="114">
        <v>1</v>
      </c>
      <c r="D123" s="115" t="s">
        <v>3</v>
      </c>
      <c r="E123" s="142"/>
      <c r="F123" s="94">
        <f t="shared" ref="F123" si="68">C123*E123</f>
        <v>0</v>
      </c>
    </row>
    <row r="124" spans="1:6" s="13" customFormat="1" x14ac:dyDescent="0.2">
      <c r="A124" s="90">
        <f t="shared" si="57"/>
        <v>2.0219999999999976</v>
      </c>
      <c r="B124" s="140" t="s">
        <v>171</v>
      </c>
      <c r="C124" s="114">
        <v>15</v>
      </c>
      <c r="D124" s="115" t="s">
        <v>3</v>
      </c>
      <c r="E124" s="142"/>
      <c r="F124" s="94">
        <f t="shared" ref="F124" si="69">C124*E124</f>
        <v>0</v>
      </c>
    </row>
    <row r="125" spans="1:6" s="13" customFormat="1" x14ac:dyDescent="0.2">
      <c r="A125" s="90">
        <f t="shared" si="55"/>
        <v>2.0229999999999975</v>
      </c>
      <c r="B125" s="140" t="s">
        <v>172</v>
      </c>
      <c r="C125" s="114">
        <v>2</v>
      </c>
      <c r="D125" s="115" t="s">
        <v>3</v>
      </c>
      <c r="E125" s="142"/>
      <c r="F125" s="94">
        <f t="shared" ref="F125" si="70">C125*E125</f>
        <v>0</v>
      </c>
    </row>
    <row r="126" spans="1:6" s="13" customFormat="1" ht="25.5" x14ac:dyDescent="0.2">
      <c r="A126" s="90">
        <f t="shared" si="55"/>
        <v>2.0239999999999974</v>
      </c>
      <c r="B126" s="140" t="s">
        <v>173</v>
      </c>
      <c r="C126" s="114">
        <v>4</v>
      </c>
      <c r="D126" s="115" t="s">
        <v>3</v>
      </c>
      <c r="E126" s="142"/>
      <c r="F126" s="141">
        <f t="shared" ref="F126" si="71">C126*E126</f>
        <v>0</v>
      </c>
    </row>
    <row r="127" spans="1:6" s="13" customFormat="1" x14ac:dyDescent="0.2">
      <c r="A127" s="90"/>
      <c r="B127" s="140"/>
      <c r="C127" s="114"/>
      <c r="D127" s="115"/>
      <c r="E127" s="142"/>
      <c r="F127" s="142"/>
    </row>
    <row r="128" spans="1:6" s="13" customFormat="1" ht="25.5" x14ac:dyDescent="0.2">
      <c r="A128" s="90"/>
      <c r="B128" s="240" t="s">
        <v>238</v>
      </c>
      <c r="C128" s="114"/>
      <c r="D128" s="115"/>
      <c r="E128" s="142"/>
      <c r="F128" s="142"/>
    </row>
    <row r="129" spans="1:6" s="13" customFormat="1" x14ac:dyDescent="0.2">
      <c r="A129" s="90" t="s">
        <v>213</v>
      </c>
      <c r="B129" s="140" t="s">
        <v>233</v>
      </c>
      <c r="C129" s="114">
        <v>34</v>
      </c>
      <c r="D129" s="115" t="s">
        <v>3</v>
      </c>
      <c r="E129" s="37"/>
      <c r="F129" s="30">
        <f t="shared" ref="F129:F151" si="72">C129*E129</f>
        <v>0</v>
      </c>
    </row>
    <row r="130" spans="1:6" s="13" customFormat="1" x14ac:dyDescent="0.2">
      <c r="A130" s="90" t="s">
        <v>214</v>
      </c>
      <c r="B130" s="140" t="s">
        <v>151</v>
      </c>
      <c r="C130" s="114">
        <v>41</v>
      </c>
      <c r="D130" s="115" t="s">
        <v>3</v>
      </c>
      <c r="E130" s="142"/>
      <c r="F130" s="94">
        <f t="shared" si="72"/>
        <v>0</v>
      </c>
    </row>
    <row r="131" spans="1:6" s="13" customFormat="1" x14ac:dyDescent="0.2">
      <c r="A131" s="90" t="s">
        <v>215</v>
      </c>
      <c r="B131" s="140" t="s">
        <v>152</v>
      </c>
      <c r="C131" s="114">
        <v>6</v>
      </c>
      <c r="D131" s="115" t="s">
        <v>3</v>
      </c>
      <c r="E131" s="142"/>
      <c r="F131" s="94">
        <f t="shared" si="72"/>
        <v>0</v>
      </c>
    </row>
    <row r="132" spans="1:6" s="13" customFormat="1" x14ac:dyDescent="0.2">
      <c r="A132" s="90" t="s">
        <v>216</v>
      </c>
      <c r="B132" s="140" t="s">
        <v>153</v>
      </c>
      <c r="C132" s="114">
        <v>1</v>
      </c>
      <c r="D132" s="115" t="s">
        <v>3</v>
      </c>
      <c r="E132" s="142"/>
      <c r="F132" s="94">
        <f t="shared" si="72"/>
        <v>0</v>
      </c>
    </row>
    <row r="133" spans="1:6" s="13" customFormat="1" x14ac:dyDescent="0.2">
      <c r="A133" s="90" t="s">
        <v>217</v>
      </c>
      <c r="B133" s="140" t="s">
        <v>154</v>
      </c>
      <c r="C133" s="114">
        <v>1</v>
      </c>
      <c r="D133" s="115" t="s">
        <v>3</v>
      </c>
      <c r="E133" s="142"/>
      <c r="F133" s="94">
        <f t="shared" si="72"/>
        <v>0</v>
      </c>
    </row>
    <row r="134" spans="1:6" s="13" customFormat="1" x14ac:dyDescent="0.2">
      <c r="A134" s="90" t="s">
        <v>218</v>
      </c>
      <c r="B134" s="140" t="s">
        <v>155</v>
      </c>
      <c r="C134" s="114">
        <v>16</v>
      </c>
      <c r="D134" s="115" t="s">
        <v>3</v>
      </c>
      <c r="E134" s="142"/>
      <c r="F134" s="94">
        <f t="shared" si="72"/>
        <v>0</v>
      </c>
    </row>
    <row r="135" spans="1:6" s="13" customFormat="1" x14ac:dyDescent="0.2">
      <c r="A135" s="90" t="s">
        <v>219</v>
      </c>
      <c r="B135" s="140" t="s">
        <v>156</v>
      </c>
      <c r="C135" s="114">
        <v>22</v>
      </c>
      <c r="D135" s="115" t="s">
        <v>3</v>
      </c>
      <c r="E135" s="142"/>
      <c r="F135" s="94">
        <f t="shared" si="72"/>
        <v>0</v>
      </c>
    </row>
    <row r="136" spans="1:6" s="13" customFormat="1" x14ac:dyDescent="0.2">
      <c r="A136" s="90" t="s">
        <v>220</v>
      </c>
      <c r="B136" s="140" t="s">
        <v>157</v>
      </c>
      <c r="C136" s="114">
        <v>8</v>
      </c>
      <c r="D136" s="115" t="s">
        <v>3</v>
      </c>
      <c r="E136" s="142"/>
      <c r="F136" s="94">
        <f t="shared" si="72"/>
        <v>0</v>
      </c>
    </row>
    <row r="137" spans="1:6" s="13" customFormat="1" x14ac:dyDescent="0.2">
      <c r="A137" s="90" t="s">
        <v>221</v>
      </c>
      <c r="B137" s="140" t="s">
        <v>158</v>
      </c>
      <c r="C137" s="114">
        <v>2</v>
      </c>
      <c r="D137" s="115" t="s">
        <v>3</v>
      </c>
      <c r="E137" s="142"/>
      <c r="F137" s="94">
        <f t="shared" si="72"/>
        <v>0</v>
      </c>
    </row>
    <row r="138" spans="1:6" s="13" customFormat="1" x14ac:dyDescent="0.2">
      <c r="A138" s="90" t="s">
        <v>222</v>
      </c>
      <c r="B138" s="140" t="s">
        <v>159</v>
      </c>
      <c r="C138" s="114">
        <v>1</v>
      </c>
      <c r="D138" s="115" t="s">
        <v>3</v>
      </c>
      <c r="E138" s="142"/>
      <c r="F138" s="94">
        <f t="shared" si="72"/>
        <v>0</v>
      </c>
    </row>
    <row r="139" spans="1:6" s="13" customFormat="1" x14ac:dyDescent="0.2">
      <c r="A139" s="90" t="s">
        <v>223</v>
      </c>
      <c r="B139" s="140" t="s">
        <v>160</v>
      </c>
      <c r="C139" s="114">
        <v>18</v>
      </c>
      <c r="D139" s="115" t="s">
        <v>3</v>
      </c>
      <c r="E139" s="142"/>
      <c r="F139" s="94">
        <f t="shared" si="72"/>
        <v>0</v>
      </c>
    </row>
    <row r="140" spans="1:6" s="13" customFormat="1" x14ac:dyDescent="0.2">
      <c r="A140" s="90" t="s">
        <v>224</v>
      </c>
      <c r="B140" s="140" t="s">
        <v>161</v>
      </c>
      <c r="C140" s="114">
        <v>8</v>
      </c>
      <c r="D140" s="115" t="s">
        <v>3</v>
      </c>
      <c r="E140" s="142"/>
      <c r="F140" s="94">
        <f t="shared" si="72"/>
        <v>0</v>
      </c>
    </row>
    <row r="141" spans="1:6" s="13" customFormat="1" x14ac:dyDescent="0.2">
      <c r="A141" s="90" t="s">
        <v>225</v>
      </c>
      <c r="B141" s="140" t="s">
        <v>162</v>
      </c>
      <c r="C141" s="114">
        <v>8</v>
      </c>
      <c r="D141" s="115" t="s">
        <v>3</v>
      </c>
      <c r="E141" s="142"/>
      <c r="F141" s="94">
        <f t="shared" si="72"/>
        <v>0</v>
      </c>
    </row>
    <row r="142" spans="1:6" s="13" customFormat="1" x14ac:dyDescent="0.2">
      <c r="A142" s="90" t="s">
        <v>226</v>
      </c>
      <c r="B142" s="140" t="s">
        <v>163</v>
      </c>
      <c r="C142" s="114">
        <v>8</v>
      </c>
      <c r="D142" s="115" t="s">
        <v>3</v>
      </c>
      <c r="E142" s="142"/>
      <c r="F142" s="94">
        <f t="shared" si="72"/>
        <v>0</v>
      </c>
    </row>
    <row r="143" spans="1:6" s="13" customFormat="1" x14ac:dyDescent="0.2">
      <c r="A143" s="90" t="s">
        <v>227</v>
      </c>
      <c r="B143" s="140" t="s">
        <v>164</v>
      </c>
      <c r="C143" s="114">
        <v>8</v>
      </c>
      <c r="D143" s="115" t="s">
        <v>3</v>
      </c>
      <c r="E143" s="142"/>
      <c r="F143" s="94">
        <f t="shared" si="72"/>
        <v>0</v>
      </c>
    </row>
    <row r="144" spans="1:6" s="13" customFormat="1" x14ac:dyDescent="0.2">
      <c r="A144" s="90" t="s">
        <v>228</v>
      </c>
      <c r="B144" s="140" t="s">
        <v>165</v>
      </c>
      <c r="C144" s="114">
        <v>8</v>
      </c>
      <c r="D144" s="115" t="s">
        <v>3</v>
      </c>
      <c r="E144" s="142"/>
      <c r="F144" s="94">
        <f t="shared" si="72"/>
        <v>0</v>
      </c>
    </row>
    <row r="145" spans="1:6" s="13" customFormat="1" x14ac:dyDescent="0.2">
      <c r="A145" s="90" t="s">
        <v>229</v>
      </c>
      <c r="B145" s="140" t="s">
        <v>166</v>
      </c>
      <c r="C145" s="114">
        <v>8</v>
      </c>
      <c r="D145" s="115" t="s">
        <v>3</v>
      </c>
      <c r="E145" s="142"/>
      <c r="F145" s="94">
        <f t="shared" si="72"/>
        <v>0</v>
      </c>
    </row>
    <row r="146" spans="1:6" s="13" customFormat="1" x14ac:dyDescent="0.2">
      <c r="A146" s="90" t="s">
        <v>230</v>
      </c>
      <c r="B146" s="140" t="s">
        <v>167</v>
      </c>
      <c r="C146" s="114">
        <v>16</v>
      </c>
      <c r="D146" s="115" t="s">
        <v>3</v>
      </c>
      <c r="E146" s="142"/>
      <c r="F146" s="94">
        <f t="shared" si="72"/>
        <v>0</v>
      </c>
    </row>
    <row r="147" spans="1:6" s="13" customFormat="1" x14ac:dyDescent="0.2">
      <c r="A147" s="90" t="s">
        <v>231</v>
      </c>
      <c r="B147" s="140" t="s">
        <v>168</v>
      </c>
      <c r="C147" s="114">
        <v>5</v>
      </c>
      <c r="D147" s="115" t="s">
        <v>3</v>
      </c>
      <c r="E147" s="142"/>
      <c r="F147" s="94">
        <f t="shared" si="72"/>
        <v>0</v>
      </c>
    </row>
    <row r="148" spans="1:6" s="13" customFormat="1" x14ac:dyDescent="0.2">
      <c r="A148" s="90" t="s">
        <v>232</v>
      </c>
      <c r="B148" s="140" t="s">
        <v>169</v>
      </c>
      <c r="C148" s="114">
        <v>1</v>
      </c>
      <c r="D148" s="115" t="s">
        <v>3</v>
      </c>
      <c r="E148" s="142"/>
      <c r="F148" s="94">
        <f t="shared" si="72"/>
        <v>0</v>
      </c>
    </row>
    <row r="149" spans="1:6" s="13" customFormat="1" x14ac:dyDescent="0.2">
      <c r="A149" s="90" t="s">
        <v>234</v>
      </c>
      <c r="B149" s="140" t="s">
        <v>170</v>
      </c>
      <c r="C149" s="114">
        <v>1</v>
      </c>
      <c r="D149" s="115" t="s">
        <v>3</v>
      </c>
      <c r="E149" s="142"/>
      <c r="F149" s="94">
        <f t="shared" si="72"/>
        <v>0</v>
      </c>
    </row>
    <row r="150" spans="1:6" s="13" customFormat="1" x14ac:dyDescent="0.2">
      <c r="A150" s="90" t="s">
        <v>235</v>
      </c>
      <c r="B150" s="140" t="s">
        <v>171</v>
      </c>
      <c r="C150" s="114">
        <v>15</v>
      </c>
      <c r="D150" s="115" t="s">
        <v>3</v>
      </c>
      <c r="E150" s="142"/>
      <c r="F150" s="94">
        <f t="shared" si="72"/>
        <v>0</v>
      </c>
    </row>
    <row r="151" spans="1:6" s="13" customFormat="1" x14ac:dyDescent="0.2">
      <c r="A151" s="90" t="s">
        <v>236</v>
      </c>
      <c r="B151" s="140" t="s">
        <v>172</v>
      </c>
      <c r="C151" s="114">
        <v>2</v>
      </c>
      <c r="D151" s="115" t="s">
        <v>3</v>
      </c>
      <c r="E151" s="142"/>
      <c r="F151" s="94">
        <f t="shared" si="72"/>
        <v>0</v>
      </c>
    </row>
    <row r="152" spans="1:6" s="13" customFormat="1" ht="13.5" customHeight="1" x14ac:dyDescent="0.2">
      <c r="A152" s="90"/>
      <c r="B152" s="143"/>
      <c r="C152" s="122"/>
      <c r="D152" s="148"/>
      <c r="E152" s="123"/>
      <c r="F152" s="123"/>
    </row>
    <row r="153" spans="1:6" s="13" customFormat="1" ht="15.75" customHeight="1" x14ac:dyDescent="0.2">
      <c r="A153" s="86"/>
      <c r="B153" s="144" t="s">
        <v>59</v>
      </c>
      <c r="C153" s="145"/>
      <c r="D153" s="146"/>
      <c r="E153" s="37"/>
      <c r="F153" s="30"/>
    </row>
    <row r="154" spans="1:6" s="13" customFormat="1" x14ac:dyDescent="0.2">
      <c r="A154" s="90">
        <f>A126+0.001</f>
        <v>2.0249999999999972</v>
      </c>
      <c r="B154" s="140" t="s">
        <v>60</v>
      </c>
      <c r="C154" s="114">
        <v>1</v>
      </c>
      <c r="D154" s="115" t="s">
        <v>3</v>
      </c>
      <c r="E154" s="37"/>
      <c r="F154" s="30">
        <f t="shared" ref="F154:F157" si="73">C154*E154</f>
        <v>0</v>
      </c>
    </row>
    <row r="155" spans="1:6" s="13" customFormat="1" ht="14.25" customHeight="1" x14ac:dyDescent="0.2">
      <c r="A155" s="90">
        <f>A154+0.001</f>
        <v>2.0259999999999971</v>
      </c>
      <c r="B155" s="140" t="s">
        <v>61</v>
      </c>
      <c r="C155" s="114">
        <v>8</v>
      </c>
      <c r="D155" s="115" t="s">
        <v>3</v>
      </c>
      <c r="E155" s="37"/>
      <c r="F155" s="30">
        <f t="shared" si="73"/>
        <v>0</v>
      </c>
    </row>
    <row r="156" spans="1:6" s="13" customFormat="1" ht="14.25" customHeight="1" x14ac:dyDescent="0.2">
      <c r="A156" s="90">
        <f>A155+0.001</f>
        <v>2.026999999999997</v>
      </c>
      <c r="B156" s="140" t="s">
        <v>176</v>
      </c>
      <c r="C156" s="114">
        <v>18</v>
      </c>
      <c r="D156" s="115" t="s">
        <v>3</v>
      </c>
      <c r="E156" s="37"/>
      <c r="F156" s="30">
        <f t="shared" ref="F156" si="74">C156*E156</f>
        <v>0</v>
      </c>
    </row>
    <row r="157" spans="1:6" s="13" customFormat="1" x14ac:dyDescent="0.2">
      <c r="A157" s="90">
        <f t="shared" ref="A157:A159" si="75">A156+0.001</f>
        <v>2.0279999999999969</v>
      </c>
      <c r="B157" s="140" t="s">
        <v>62</v>
      </c>
      <c r="C157" s="114">
        <v>1</v>
      </c>
      <c r="D157" s="115" t="s">
        <v>3</v>
      </c>
      <c r="E157" s="37"/>
      <c r="F157" s="30">
        <f t="shared" si="73"/>
        <v>0</v>
      </c>
    </row>
    <row r="158" spans="1:6" s="13" customFormat="1" x14ac:dyDescent="0.2">
      <c r="A158" s="90">
        <f t="shared" si="75"/>
        <v>2.0289999999999968</v>
      </c>
      <c r="B158" s="140" t="s">
        <v>63</v>
      </c>
      <c r="C158" s="114">
        <v>2</v>
      </c>
      <c r="D158" s="115" t="s">
        <v>3</v>
      </c>
      <c r="E158" s="37"/>
      <c r="F158" s="30">
        <f>C158*E158</f>
        <v>0</v>
      </c>
    </row>
    <row r="159" spans="1:6" s="13" customFormat="1" ht="26.25" thickBot="1" x14ac:dyDescent="0.25">
      <c r="A159" s="90">
        <f t="shared" si="75"/>
        <v>2.0299999999999967</v>
      </c>
      <c r="B159" s="147" t="s">
        <v>64</v>
      </c>
      <c r="C159" s="92" t="s">
        <v>10</v>
      </c>
      <c r="D159" s="148" t="s">
        <v>3</v>
      </c>
      <c r="E159" s="123"/>
      <c r="F159" s="94">
        <f>E159</f>
        <v>0</v>
      </c>
    </row>
    <row r="160" spans="1:6" s="43" customFormat="1" ht="13.5" thickBot="1" x14ac:dyDescent="0.25">
      <c r="A160" s="59"/>
      <c r="B160" s="246" t="s">
        <v>21</v>
      </c>
      <c r="C160" s="247"/>
      <c r="D160" s="247"/>
      <c r="E160" s="248"/>
      <c r="F160" s="60">
        <f>SUM(F91:F159)</f>
        <v>0</v>
      </c>
    </row>
    <row r="161" spans="1:6" s="13" customFormat="1" ht="39" thickBot="1" x14ac:dyDescent="0.25">
      <c r="A161" s="53" t="s">
        <v>0</v>
      </c>
      <c r="B161" s="54" t="s">
        <v>1</v>
      </c>
      <c r="C161" s="55" t="s">
        <v>5</v>
      </c>
      <c r="D161" s="56" t="s">
        <v>2</v>
      </c>
      <c r="E161" s="57" t="s">
        <v>11</v>
      </c>
      <c r="F161" s="58" t="s">
        <v>12</v>
      </c>
    </row>
    <row r="162" spans="1:6" s="13" customFormat="1" ht="13.5" thickBot="1" x14ac:dyDescent="0.25">
      <c r="A162" s="59"/>
      <c r="B162" s="246" t="s">
        <v>22</v>
      </c>
      <c r="C162" s="247"/>
      <c r="D162" s="247"/>
      <c r="E162" s="248"/>
      <c r="F162" s="60">
        <f>F160</f>
        <v>0</v>
      </c>
    </row>
    <row r="163" spans="1:6" s="13" customFormat="1" ht="13.5" thickBot="1" x14ac:dyDescent="0.25">
      <c r="A163" s="61">
        <v>3</v>
      </c>
      <c r="B163" s="67" t="s">
        <v>93</v>
      </c>
      <c r="C163" s="63"/>
      <c r="D163" s="64"/>
      <c r="E163" s="65"/>
      <c r="F163" s="66"/>
    </row>
    <row r="164" spans="1:6" s="13" customFormat="1" x14ac:dyDescent="0.2">
      <c r="A164" s="34"/>
      <c r="B164" s="68" t="s">
        <v>13</v>
      </c>
      <c r="C164" s="69"/>
      <c r="D164" s="70"/>
      <c r="E164" s="50"/>
      <c r="F164" s="51"/>
    </row>
    <row r="165" spans="1:6" s="13" customFormat="1" ht="140.25" x14ac:dyDescent="0.2">
      <c r="A165" s="26">
        <v>3.0009999999999999</v>
      </c>
      <c r="B165" s="52" t="s">
        <v>90</v>
      </c>
      <c r="C165" s="16">
        <v>1</v>
      </c>
      <c r="D165" s="28" t="s">
        <v>10</v>
      </c>
      <c r="E165" s="29"/>
      <c r="F165" s="30">
        <f t="shared" ref="F165:F172" si="76">E165*C165</f>
        <v>0</v>
      </c>
    </row>
    <row r="166" spans="1:6" s="13" customFormat="1" x14ac:dyDescent="0.2">
      <c r="A166" s="26"/>
      <c r="B166" s="52"/>
      <c r="C166" s="16"/>
      <c r="D166" s="28"/>
      <c r="E166" s="29"/>
      <c r="F166" s="30"/>
    </row>
    <row r="167" spans="1:6" s="13" customFormat="1" ht="24" x14ac:dyDescent="0.2">
      <c r="A167" s="71"/>
      <c r="B167" s="72" t="s">
        <v>113</v>
      </c>
      <c r="C167" s="73"/>
      <c r="D167" s="10"/>
      <c r="E167" s="11"/>
      <c r="F167" s="12"/>
    </row>
    <row r="168" spans="1:6" s="13" customFormat="1" ht="25.5" x14ac:dyDescent="0.2">
      <c r="A168" s="26">
        <f>A165+0.001</f>
        <v>3.0019999999999998</v>
      </c>
      <c r="B168" s="52" t="s">
        <v>58</v>
      </c>
      <c r="C168" s="16">
        <v>420</v>
      </c>
      <c r="D168" s="28" t="s">
        <v>4</v>
      </c>
      <c r="E168" s="29"/>
      <c r="F168" s="30">
        <f t="shared" si="76"/>
        <v>0</v>
      </c>
    </row>
    <row r="169" spans="1:6" s="13" customFormat="1" ht="51" x14ac:dyDescent="0.2">
      <c r="A169" s="26">
        <f>A168+0.001</f>
        <v>3.0029999999999997</v>
      </c>
      <c r="B169" s="52" t="s">
        <v>57</v>
      </c>
      <c r="C169" s="16">
        <v>45</v>
      </c>
      <c r="D169" s="28" t="s">
        <v>3</v>
      </c>
      <c r="E169" s="29"/>
      <c r="F169" s="30">
        <f t="shared" si="76"/>
        <v>0</v>
      </c>
    </row>
    <row r="170" spans="1:6" s="13" customFormat="1" ht="51" x14ac:dyDescent="0.2">
      <c r="A170" s="26">
        <f>A169+0.001</f>
        <v>3.0039999999999996</v>
      </c>
      <c r="B170" s="52" t="s">
        <v>174</v>
      </c>
      <c r="C170" s="16">
        <v>6</v>
      </c>
      <c r="D170" s="28" t="s">
        <v>3</v>
      </c>
      <c r="E170" s="29"/>
      <c r="F170" s="30">
        <f t="shared" ref="F170" si="77">E170*C170</f>
        <v>0</v>
      </c>
    </row>
    <row r="171" spans="1:6" s="13" customFormat="1" ht="25.5" x14ac:dyDescent="0.2">
      <c r="A171" s="26">
        <f>A170+0.001</f>
        <v>3.0049999999999994</v>
      </c>
      <c r="B171" s="52" t="s">
        <v>94</v>
      </c>
      <c r="C171" s="16">
        <v>3</v>
      </c>
      <c r="D171" s="28" t="s">
        <v>3</v>
      </c>
      <c r="E171" s="29"/>
      <c r="F171" s="30">
        <f t="shared" ref="F171" si="78">E171*C171</f>
        <v>0</v>
      </c>
    </row>
    <row r="172" spans="1:6" s="13" customFormat="1" ht="26.25" thickBot="1" x14ac:dyDescent="0.25">
      <c r="A172" s="26">
        <f t="shared" ref="A172" si="79">A171+0.001</f>
        <v>3.0059999999999993</v>
      </c>
      <c r="B172" s="52" t="s">
        <v>25</v>
      </c>
      <c r="C172" s="16">
        <v>200</v>
      </c>
      <c r="D172" s="28" t="s">
        <v>4</v>
      </c>
      <c r="E172" s="29"/>
      <c r="F172" s="30">
        <f t="shared" si="76"/>
        <v>0</v>
      </c>
    </row>
    <row r="173" spans="1:6" s="13" customFormat="1" ht="13.5" thickBot="1" x14ac:dyDescent="0.25">
      <c r="A173" s="59"/>
      <c r="B173" s="249" t="s">
        <v>21</v>
      </c>
      <c r="C173" s="250"/>
      <c r="D173" s="250"/>
      <c r="E173" s="251"/>
      <c r="F173" s="60">
        <f>SUM(F162:F172)</f>
        <v>0</v>
      </c>
    </row>
    <row r="174" spans="1:6" s="13" customFormat="1" ht="39" thickBot="1" x14ac:dyDescent="0.25">
      <c r="A174" s="53" t="s">
        <v>0</v>
      </c>
      <c r="B174" s="54" t="s">
        <v>1</v>
      </c>
      <c r="C174" s="55" t="s">
        <v>5</v>
      </c>
      <c r="D174" s="56" t="s">
        <v>2</v>
      </c>
      <c r="E174" s="57" t="s">
        <v>11</v>
      </c>
      <c r="F174" s="58" t="s">
        <v>12</v>
      </c>
    </row>
    <row r="175" spans="1:6" s="13" customFormat="1" ht="13.5" thickBot="1" x14ac:dyDescent="0.25">
      <c r="A175" s="59"/>
      <c r="B175" s="249" t="s">
        <v>22</v>
      </c>
      <c r="C175" s="250"/>
      <c r="D175" s="250"/>
      <c r="E175" s="251"/>
      <c r="F175" s="60">
        <f>F173</f>
        <v>0</v>
      </c>
    </row>
    <row r="176" spans="1:6" s="13" customFormat="1" ht="13.5" thickBot="1" x14ac:dyDescent="0.25">
      <c r="A176" s="61">
        <v>4</v>
      </c>
      <c r="B176" s="62" t="s">
        <v>92</v>
      </c>
      <c r="C176" s="63"/>
      <c r="D176" s="64"/>
      <c r="E176" s="65"/>
      <c r="F176" s="66"/>
    </row>
    <row r="177" spans="1:8" customFormat="1" x14ac:dyDescent="0.2">
      <c r="A177" s="7"/>
      <c r="B177" s="8" t="s">
        <v>50</v>
      </c>
      <c r="C177" s="9"/>
      <c r="D177" s="10"/>
      <c r="E177" s="11"/>
      <c r="F177" s="12"/>
      <c r="G177" s="13"/>
      <c r="H177" s="13"/>
    </row>
    <row r="178" spans="1:8" customFormat="1" ht="36" x14ac:dyDescent="0.2">
      <c r="A178" s="14">
        <v>4.0010000000000003</v>
      </c>
      <c r="B178" s="15" t="s">
        <v>91</v>
      </c>
      <c r="C178" s="16">
        <v>6</v>
      </c>
      <c r="D178" s="17" t="s">
        <v>10</v>
      </c>
      <c r="E178" s="18"/>
      <c r="F178" s="19">
        <f>C178*E178</f>
        <v>0</v>
      </c>
      <c r="G178" s="13"/>
      <c r="H178" s="13"/>
    </row>
    <row r="179" spans="1:8" s="13" customFormat="1" ht="13.5" customHeight="1" x14ac:dyDescent="0.2">
      <c r="A179" s="20"/>
      <c r="B179" s="21"/>
      <c r="C179" s="22"/>
      <c r="D179" s="23"/>
      <c r="E179" s="24"/>
      <c r="F179" s="25"/>
    </row>
    <row r="180" spans="1:8" s="13" customFormat="1" x14ac:dyDescent="0.2">
      <c r="A180" s="26"/>
      <c r="B180" s="47" t="s">
        <v>52</v>
      </c>
      <c r="C180" s="16"/>
      <c r="D180" s="28"/>
      <c r="E180" s="29"/>
      <c r="F180" s="30"/>
    </row>
    <row r="181" spans="1:8" s="13" customFormat="1" ht="25.5" x14ac:dyDescent="0.2">
      <c r="A181" s="26">
        <f>A178+0.001</f>
        <v>4.0020000000000007</v>
      </c>
      <c r="B181" s="27" t="s">
        <v>53</v>
      </c>
      <c r="C181" s="16">
        <v>10</v>
      </c>
      <c r="D181" s="28" t="s">
        <v>3</v>
      </c>
      <c r="E181" s="29"/>
      <c r="F181" s="30">
        <f>E181*C181</f>
        <v>0</v>
      </c>
    </row>
    <row r="182" spans="1:8" s="13" customFormat="1" x14ac:dyDescent="0.2">
      <c r="A182" s="232"/>
      <c r="B182" s="233"/>
      <c r="C182" s="234"/>
      <c r="D182" s="235"/>
      <c r="E182" s="29"/>
      <c r="F182" s="236"/>
    </row>
    <row r="183" spans="1:8" s="13" customFormat="1" x14ac:dyDescent="0.2">
      <c r="A183" s="26"/>
      <c r="B183" s="31" t="s">
        <v>67</v>
      </c>
      <c r="C183" s="16"/>
      <c r="D183" s="28"/>
      <c r="E183" s="29"/>
      <c r="F183" s="30"/>
    </row>
    <row r="184" spans="1:8" s="13" customFormat="1" ht="25.5" x14ac:dyDescent="0.2">
      <c r="A184" s="26">
        <f>A181+0.001</f>
        <v>4.003000000000001</v>
      </c>
      <c r="B184" s="27" t="s">
        <v>66</v>
      </c>
      <c r="C184" s="16">
        <v>1</v>
      </c>
      <c r="D184" s="28" t="s">
        <v>10</v>
      </c>
      <c r="E184" s="29"/>
      <c r="F184" s="30">
        <f>E184*C184</f>
        <v>0</v>
      </c>
    </row>
    <row r="185" spans="1:8" s="13" customFormat="1" x14ac:dyDescent="0.2">
      <c r="A185" s="26"/>
      <c r="B185" s="27"/>
      <c r="C185" s="16"/>
      <c r="D185" s="28"/>
      <c r="E185" s="29"/>
      <c r="F185" s="30"/>
    </row>
    <row r="186" spans="1:8" s="13" customFormat="1" x14ac:dyDescent="0.2">
      <c r="A186" s="26"/>
      <c r="B186" s="31" t="s">
        <v>86</v>
      </c>
      <c r="C186" s="16"/>
      <c r="D186" s="28"/>
      <c r="E186" s="29"/>
      <c r="F186" s="30"/>
    </row>
    <row r="187" spans="1:8" s="13" customFormat="1" ht="25.5" x14ac:dyDescent="0.2">
      <c r="A187" s="26">
        <f>A181+0.001</f>
        <v>4.003000000000001</v>
      </c>
      <c r="B187" s="27" t="s">
        <v>87</v>
      </c>
      <c r="C187" s="16">
        <v>1</v>
      </c>
      <c r="D187" s="28" t="s">
        <v>10</v>
      </c>
      <c r="E187" s="29"/>
      <c r="F187" s="30">
        <f>E187*C187</f>
        <v>0</v>
      </c>
    </row>
    <row r="188" spans="1:8" s="13" customFormat="1" x14ac:dyDescent="0.2">
      <c r="A188" s="26"/>
      <c r="B188" s="27"/>
      <c r="C188" s="16"/>
      <c r="D188" s="28"/>
      <c r="E188" s="29"/>
      <c r="F188" s="30"/>
    </row>
    <row r="189" spans="1:8" s="13" customFormat="1" x14ac:dyDescent="0.2">
      <c r="A189" s="26"/>
      <c r="B189" s="31" t="s">
        <v>43</v>
      </c>
      <c r="C189" s="16"/>
      <c r="D189" s="28"/>
      <c r="E189" s="29"/>
      <c r="F189" s="30"/>
    </row>
    <row r="190" spans="1:8" s="13" customFormat="1" ht="25.5" x14ac:dyDescent="0.2">
      <c r="A190" s="26">
        <f>A187+0.001</f>
        <v>4.0040000000000013</v>
      </c>
      <c r="B190" s="27" t="s">
        <v>48</v>
      </c>
      <c r="C190" s="16">
        <v>1</v>
      </c>
      <c r="D190" s="28" t="s">
        <v>10</v>
      </c>
      <c r="E190" s="29"/>
      <c r="F190" s="30">
        <f>E190*C190</f>
        <v>0</v>
      </c>
    </row>
    <row r="191" spans="1:8" s="13" customFormat="1" x14ac:dyDescent="0.2">
      <c r="A191" s="26"/>
      <c r="B191" s="27"/>
      <c r="C191" s="16"/>
      <c r="D191" s="28"/>
      <c r="E191" s="29"/>
      <c r="F191" s="30"/>
    </row>
    <row r="192" spans="1:8" s="13" customFormat="1" x14ac:dyDescent="0.2">
      <c r="A192" s="26"/>
      <c r="B192" s="31" t="s">
        <v>44</v>
      </c>
      <c r="C192" s="16"/>
      <c r="D192" s="28"/>
      <c r="E192" s="29"/>
      <c r="F192" s="30"/>
    </row>
    <row r="193" spans="1:8" s="13" customFormat="1" ht="25.5" x14ac:dyDescent="0.2">
      <c r="A193" s="26">
        <f>A190+0.001</f>
        <v>4.0050000000000017</v>
      </c>
      <c r="B193" s="27" t="s">
        <v>45</v>
      </c>
      <c r="C193" s="16">
        <v>1</v>
      </c>
      <c r="D193" s="28" t="s">
        <v>10</v>
      </c>
      <c r="E193" s="29"/>
      <c r="F193" s="30">
        <f>E193*C193</f>
        <v>0</v>
      </c>
    </row>
    <row r="194" spans="1:8" s="13" customFormat="1" x14ac:dyDescent="0.2">
      <c r="A194" s="20"/>
      <c r="B194" s="32"/>
      <c r="C194" s="33"/>
      <c r="D194" s="23"/>
      <c r="E194" s="24"/>
      <c r="F194" s="25"/>
    </row>
    <row r="195" spans="1:8" s="13" customFormat="1" x14ac:dyDescent="0.2">
      <c r="A195" s="34" t="s">
        <v>46</v>
      </c>
      <c r="B195" s="35" t="s">
        <v>8</v>
      </c>
      <c r="C195" s="36"/>
      <c r="D195" s="28"/>
      <c r="E195" s="37"/>
      <c r="F195" s="38"/>
    </row>
    <row r="196" spans="1:8" s="43" customFormat="1" x14ac:dyDescent="0.2">
      <c r="A196" s="39"/>
      <c r="B196" s="40" t="s">
        <v>9</v>
      </c>
      <c r="C196" s="41"/>
      <c r="D196" s="42"/>
      <c r="E196" s="37"/>
      <c r="F196" s="38"/>
    </row>
    <row r="197" spans="1:8" s="43" customFormat="1" ht="25.5" x14ac:dyDescent="0.2">
      <c r="A197" s="26">
        <f>A193+0.001</f>
        <v>4.006000000000002</v>
      </c>
      <c r="B197" s="44" t="s">
        <v>7</v>
      </c>
      <c r="C197" s="45">
        <v>1</v>
      </c>
      <c r="D197" s="28" t="s">
        <v>10</v>
      </c>
      <c r="E197" s="29"/>
      <c r="F197" s="30">
        <f>C197*E197</f>
        <v>0</v>
      </c>
    </row>
    <row r="198" spans="1:8" s="43" customFormat="1" x14ac:dyDescent="0.2">
      <c r="A198" s="26"/>
      <c r="B198" s="44"/>
      <c r="C198" s="45"/>
      <c r="D198" s="28"/>
      <c r="E198" s="29"/>
      <c r="F198" s="30"/>
    </row>
    <row r="199" spans="1:8" s="13" customFormat="1" x14ac:dyDescent="0.2">
      <c r="A199" s="46"/>
      <c r="B199" s="47" t="s">
        <v>89</v>
      </c>
      <c r="C199" s="48"/>
      <c r="D199" s="49"/>
      <c r="E199" s="50"/>
      <c r="F199" s="51"/>
    </row>
    <row r="200" spans="1:8" s="13" customFormat="1" ht="25.5" x14ac:dyDescent="0.2">
      <c r="A200" s="26">
        <f>A197+0.001</f>
        <v>4.0070000000000023</v>
      </c>
      <c r="B200" s="52" t="s">
        <v>88</v>
      </c>
      <c r="C200" s="16">
        <v>1</v>
      </c>
      <c r="D200" s="28" t="s">
        <v>10</v>
      </c>
      <c r="E200" s="29"/>
      <c r="F200" s="30">
        <f>C200*E200</f>
        <v>0</v>
      </c>
    </row>
    <row r="201" spans="1:8" s="13" customFormat="1" ht="26.25" thickBot="1" x14ac:dyDescent="0.25">
      <c r="A201" s="26">
        <f>A200+0.001</f>
        <v>4.0080000000000027</v>
      </c>
      <c r="B201" s="52" t="s">
        <v>47</v>
      </c>
      <c r="C201" s="16">
        <v>1</v>
      </c>
      <c r="D201" s="28" t="s">
        <v>10</v>
      </c>
      <c r="E201" s="29"/>
      <c r="F201" s="30">
        <f>C201*E201</f>
        <v>0</v>
      </c>
    </row>
    <row r="202" spans="1:8" s="13" customFormat="1" ht="13.5" thickBot="1" x14ac:dyDescent="0.25">
      <c r="A202" s="59"/>
      <c r="B202" s="246" t="s">
        <v>21</v>
      </c>
      <c r="C202" s="247"/>
      <c r="D202" s="247"/>
      <c r="E202" s="248"/>
      <c r="F202" s="60">
        <f>SUM(F175:F201)</f>
        <v>0</v>
      </c>
      <c r="H202" s="153"/>
    </row>
    <row r="203" spans="1:8" s="13" customFormat="1" ht="39" thickBot="1" x14ac:dyDescent="0.25">
      <c r="A203" s="53" t="s">
        <v>0</v>
      </c>
      <c r="B203" s="54" t="s">
        <v>1</v>
      </c>
      <c r="C203" s="55" t="s">
        <v>20</v>
      </c>
      <c r="D203" s="56" t="s">
        <v>2</v>
      </c>
      <c r="E203" s="57" t="s">
        <v>14</v>
      </c>
      <c r="F203" s="58" t="s">
        <v>15</v>
      </c>
    </row>
    <row r="204" spans="1:8" s="13" customFormat="1" ht="13.5" thickBot="1" x14ac:dyDescent="0.25">
      <c r="A204" s="59"/>
      <c r="B204" s="249" t="s">
        <v>22</v>
      </c>
      <c r="C204" s="250"/>
      <c r="D204" s="250"/>
      <c r="E204" s="251"/>
      <c r="F204" s="60">
        <f>F202</f>
        <v>0</v>
      </c>
    </row>
    <row r="205" spans="1:8" s="13" customFormat="1" ht="13.5" thickBot="1" x14ac:dyDescent="0.25">
      <c r="A205" s="61">
        <f>A176+1</f>
        <v>5</v>
      </c>
      <c r="B205" s="62" t="s">
        <v>13</v>
      </c>
      <c r="C205" s="63"/>
      <c r="D205" s="64"/>
      <c r="E205" s="65"/>
      <c r="F205" s="66"/>
    </row>
    <row r="206" spans="1:8" s="183" customFormat="1" x14ac:dyDescent="0.2">
      <c r="A206" s="199"/>
      <c r="B206" s="210"/>
      <c r="C206" s="186"/>
      <c r="D206" s="185"/>
      <c r="E206" s="189"/>
      <c r="F206" s="189"/>
    </row>
    <row r="207" spans="1:8" s="183" customFormat="1" x14ac:dyDescent="0.2">
      <c r="A207" s="199"/>
      <c r="B207" s="210" t="s">
        <v>209</v>
      </c>
      <c r="C207" s="186"/>
      <c r="D207" s="185"/>
      <c r="E207" s="189"/>
      <c r="F207" s="189"/>
    </row>
    <row r="208" spans="1:8" s="183" customFormat="1" x14ac:dyDescent="0.2">
      <c r="A208" s="222"/>
      <c r="B208" s="221" t="s">
        <v>208</v>
      </c>
      <c r="C208" s="220"/>
      <c r="D208" s="219"/>
      <c r="E208" s="218"/>
      <c r="F208" s="218"/>
    </row>
    <row r="209" spans="1:126" s="183" customFormat="1" ht="51" x14ac:dyDescent="0.2">
      <c r="A209" s="222"/>
      <c r="B209" s="221" t="s">
        <v>207</v>
      </c>
      <c r="C209" s="220"/>
      <c r="D209" s="219"/>
      <c r="E209" s="218"/>
      <c r="F209" s="218"/>
    </row>
    <row r="210" spans="1:126" s="183" customFormat="1" ht="25.5" x14ac:dyDescent="0.2">
      <c r="A210" s="222"/>
      <c r="B210" s="221" t="s">
        <v>206</v>
      </c>
      <c r="C210" s="220"/>
      <c r="D210" s="219"/>
      <c r="E210" s="218"/>
      <c r="F210" s="218"/>
    </row>
    <row r="211" spans="1:126" s="183" customFormat="1" ht="38.25" x14ac:dyDescent="0.2">
      <c r="A211" s="222"/>
      <c r="B211" s="221" t="s">
        <v>205</v>
      </c>
      <c r="C211" s="220"/>
      <c r="D211" s="219"/>
      <c r="E211" s="218"/>
      <c r="F211" s="218"/>
    </row>
    <row r="212" spans="1:126" s="183" customFormat="1" ht="38.25" x14ac:dyDescent="0.2">
      <c r="A212" s="222"/>
      <c r="B212" s="221" t="s">
        <v>204</v>
      </c>
      <c r="C212" s="220"/>
      <c r="D212" s="219"/>
      <c r="E212" s="218"/>
      <c r="F212" s="218"/>
    </row>
    <row r="213" spans="1:126" s="183" customFormat="1" ht="25.5" x14ac:dyDescent="0.2">
      <c r="A213" s="222"/>
      <c r="B213" s="221" t="s">
        <v>203</v>
      </c>
      <c r="C213" s="220"/>
      <c r="D213" s="219"/>
      <c r="E213" s="218"/>
      <c r="F213" s="218"/>
    </row>
    <row r="214" spans="1:126" s="217" customFormat="1" x14ac:dyDescent="0.2">
      <c r="A214" s="188"/>
      <c r="B214" s="190"/>
      <c r="C214" s="186"/>
      <c r="D214" s="185"/>
      <c r="E214" s="189"/>
      <c r="F214" s="189"/>
    </row>
    <row r="215" spans="1:126" s="183" customFormat="1" x14ac:dyDescent="0.2">
      <c r="A215" s="188"/>
      <c r="B215" s="212" t="s">
        <v>202</v>
      </c>
      <c r="C215" s="186"/>
      <c r="D215" s="185"/>
      <c r="E215" s="211"/>
      <c r="F215" s="189"/>
    </row>
    <row r="216" spans="1:126" s="183" customFormat="1" x14ac:dyDescent="0.2">
      <c r="A216" s="188"/>
      <c r="B216" s="212"/>
      <c r="C216" s="186"/>
      <c r="D216" s="185"/>
      <c r="E216" s="211"/>
      <c r="F216" s="189"/>
    </row>
    <row r="217" spans="1:126" s="183" customFormat="1" ht="51" x14ac:dyDescent="0.2">
      <c r="A217" s="188">
        <f>A205+0.001</f>
        <v>5.0010000000000003</v>
      </c>
      <c r="B217" s="200" t="s">
        <v>201</v>
      </c>
      <c r="C217" s="186">
        <v>160</v>
      </c>
      <c r="D217" s="185" t="s">
        <v>4</v>
      </c>
      <c r="E217" s="184"/>
      <c r="F217" s="30">
        <f>ROUND((E217*C217),2)</f>
        <v>0</v>
      </c>
    </row>
    <row r="218" spans="1:126" s="183" customFormat="1" x14ac:dyDescent="0.2">
      <c r="A218" s="188"/>
      <c r="B218" s="212"/>
      <c r="C218" s="186"/>
      <c r="D218" s="185"/>
      <c r="E218" s="211"/>
      <c r="F218" s="189"/>
    </row>
    <row r="219" spans="1:126" s="183" customFormat="1" ht="63.75" x14ac:dyDescent="0.2">
      <c r="A219" s="188">
        <f>A217+0.001</f>
        <v>5.0020000000000007</v>
      </c>
      <c r="B219" s="200" t="s">
        <v>240</v>
      </c>
      <c r="C219" s="186">
        <v>21.400000000000002</v>
      </c>
      <c r="D219" s="185" t="s">
        <v>190</v>
      </c>
      <c r="E219" s="184"/>
      <c r="F219" s="30">
        <f>ROUND((E219*C219),2)</f>
        <v>0</v>
      </c>
    </row>
    <row r="220" spans="1:126" s="183" customFormat="1" x14ac:dyDescent="0.2">
      <c r="A220" s="188"/>
      <c r="B220" s="212"/>
      <c r="C220" s="186"/>
      <c r="D220" s="185"/>
      <c r="E220" s="211"/>
      <c r="F220" s="189"/>
    </row>
    <row r="221" spans="1:126" s="213" customFormat="1" x14ac:dyDescent="0.2">
      <c r="A221" s="195"/>
      <c r="B221" s="210" t="s">
        <v>200</v>
      </c>
      <c r="C221" s="223"/>
      <c r="D221" s="216"/>
      <c r="E221" s="215"/>
      <c r="F221" s="215"/>
      <c r="G221" s="214"/>
      <c r="H221" s="214"/>
      <c r="I221" s="214"/>
      <c r="J221" s="214"/>
      <c r="K221" s="214"/>
      <c r="L221" s="214"/>
      <c r="M221" s="214"/>
      <c r="N221" s="214"/>
      <c r="O221" s="214"/>
      <c r="P221" s="214"/>
      <c r="Q221" s="214"/>
      <c r="R221" s="214"/>
      <c r="S221" s="214"/>
      <c r="T221" s="214"/>
      <c r="U221" s="214"/>
      <c r="V221" s="214"/>
      <c r="W221" s="214"/>
      <c r="X221" s="214"/>
      <c r="Y221" s="214"/>
      <c r="Z221" s="214"/>
      <c r="AA221" s="214"/>
      <c r="AB221" s="214"/>
      <c r="AC221" s="214"/>
      <c r="AD221" s="214"/>
      <c r="AE221" s="214"/>
      <c r="AF221" s="214"/>
      <c r="AG221" s="214"/>
      <c r="AH221" s="214"/>
      <c r="AI221" s="214"/>
      <c r="AJ221" s="214"/>
      <c r="AK221" s="214"/>
      <c r="AL221" s="214"/>
      <c r="AM221" s="214"/>
      <c r="AN221" s="214"/>
      <c r="AO221" s="214"/>
      <c r="AP221" s="214"/>
      <c r="AQ221" s="214"/>
      <c r="AR221" s="214"/>
      <c r="AS221" s="214"/>
      <c r="AT221" s="214"/>
      <c r="AU221" s="214"/>
      <c r="AV221" s="214"/>
      <c r="AW221" s="214"/>
      <c r="AX221" s="214"/>
      <c r="AY221" s="214"/>
      <c r="AZ221" s="214"/>
      <c r="BA221" s="214"/>
      <c r="BB221" s="214"/>
      <c r="BC221" s="214"/>
      <c r="BD221" s="214"/>
      <c r="BE221" s="214"/>
      <c r="BF221" s="214"/>
      <c r="BG221" s="214"/>
      <c r="BH221" s="214"/>
      <c r="BI221" s="214"/>
      <c r="BJ221" s="214"/>
      <c r="BK221" s="214"/>
      <c r="BL221" s="214"/>
      <c r="BM221" s="214"/>
      <c r="BN221" s="214"/>
      <c r="BO221" s="214"/>
      <c r="BP221" s="214"/>
      <c r="BQ221" s="214"/>
      <c r="BR221" s="214"/>
      <c r="BS221" s="214"/>
      <c r="BT221" s="214"/>
      <c r="BU221" s="214"/>
      <c r="BV221" s="214"/>
      <c r="BW221" s="214"/>
      <c r="BX221" s="214"/>
      <c r="BY221" s="214"/>
      <c r="BZ221" s="214"/>
      <c r="CA221" s="214"/>
      <c r="CB221" s="214"/>
      <c r="CC221" s="214"/>
      <c r="CD221" s="214"/>
      <c r="CE221" s="214"/>
      <c r="CF221" s="214"/>
      <c r="CG221" s="214"/>
      <c r="CH221" s="214"/>
      <c r="CI221" s="214"/>
      <c r="CJ221" s="214"/>
      <c r="CK221" s="214"/>
      <c r="CL221" s="214"/>
      <c r="CM221" s="214"/>
      <c r="CN221" s="214"/>
      <c r="CO221" s="214"/>
      <c r="CP221" s="214"/>
      <c r="CQ221" s="214"/>
      <c r="CR221" s="214"/>
      <c r="CS221" s="214"/>
      <c r="CT221" s="214"/>
      <c r="CU221" s="214"/>
      <c r="CV221" s="214"/>
      <c r="CW221" s="214"/>
      <c r="CX221" s="214"/>
      <c r="CY221" s="214"/>
      <c r="CZ221" s="214"/>
      <c r="DA221" s="214"/>
      <c r="DB221" s="214"/>
      <c r="DC221" s="214"/>
      <c r="DD221" s="214"/>
      <c r="DE221" s="214"/>
      <c r="DF221" s="214"/>
      <c r="DG221" s="214"/>
      <c r="DH221" s="214"/>
      <c r="DI221" s="214"/>
      <c r="DJ221" s="214"/>
      <c r="DK221" s="214"/>
      <c r="DL221" s="214"/>
      <c r="DM221" s="214"/>
      <c r="DN221" s="214"/>
      <c r="DO221" s="214"/>
      <c r="DP221" s="214"/>
      <c r="DQ221" s="214"/>
      <c r="DR221" s="214"/>
      <c r="DS221" s="214"/>
      <c r="DT221" s="214"/>
      <c r="DU221" s="214"/>
      <c r="DV221" s="214"/>
    </row>
    <row r="222" spans="1:126" s="183" customFormat="1" ht="25.5" x14ac:dyDescent="0.2">
      <c r="A222" s="188">
        <f>A219+0.001</f>
        <v>5.003000000000001</v>
      </c>
      <c r="B222" s="187" t="s">
        <v>199</v>
      </c>
      <c r="C222" s="186">
        <v>14.399999999999999</v>
      </c>
      <c r="D222" s="185" t="s">
        <v>190</v>
      </c>
      <c r="E222" s="184"/>
      <c r="F222" s="30">
        <f>ROUND((E222*C222),2)</f>
        <v>0</v>
      </c>
    </row>
    <row r="223" spans="1:126" s="213" customFormat="1" x14ac:dyDescent="0.2">
      <c r="A223" s="195"/>
      <c r="B223" s="210"/>
      <c r="C223" s="223"/>
      <c r="D223" s="216"/>
      <c r="E223" s="215"/>
      <c r="F223" s="215"/>
      <c r="G223" s="214"/>
      <c r="H223" s="214"/>
      <c r="I223" s="214"/>
      <c r="J223" s="214"/>
      <c r="K223" s="214"/>
      <c r="L223" s="214"/>
      <c r="M223" s="214"/>
      <c r="N223" s="214"/>
      <c r="O223" s="214"/>
      <c r="P223" s="214"/>
      <c r="Q223" s="214"/>
      <c r="R223" s="214"/>
      <c r="S223" s="214"/>
      <c r="T223" s="214"/>
      <c r="U223" s="214"/>
      <c r="V223" s="214"/>
      <c r="W223" s="214"/>
      <c r="X223" s="214"/>
      <c r="Y223" s="214"/>
      <c r="Z223" s="214"/>
      <c r="AA223" s="214"/>
      <c r="AB223" s="214"/>
      <c r="AC223" s="214"/>
      <c r="AD223" s="214"/>
      <c r="AE223" s="214"/>
      <c r="AF223" s="214"/>
      <c r="AG223" s="214"/>
      <c r="AH223" s="214"/>
      <c r="AI223" s="214"/>
      <c r="AJ223" s="214"/>
      <c r="AK223" s="214"/>
      <c r="AL223" s="214"/>
      <c r="AM223" s="214"/>
      <c r="AN223" s="214"/>
      <c r="AO223" s="214"/>
      <c r="AP223" s="214"/>
      <c r="AQ223" s="214"/>
      <c r="AR223" s="214"/>
      <c r="AS223" s="214"/>
      <c r="AT223" s="214"/>
      <c r="AU223" s="214"/>
      <c r="AV223" s="214"/>
      <c r="AW223" s="214"/>
      <c r="AX223" s="214"/>
      <c r="AY223" s="214"/>
      <c r="AZ223" s="214"/>
      <c r="BA223" s="214"/>
      <c r="BB223" s="214"/>
      <c r="BC223" s="214"/>
      <c r="BD223" s="214"/>
      <c r="BE223" s="214"/>
      <c r="BF223" s="214"/>
      <c r="BG223" s="214"/>
      <c r="BH223" s="214"/>
      <c r="BI223" s="214"/>
      <c r="BJ223" s="214"/>
      <c r="BK223" s="214"/>
      <c r="BL223" s="214"/>
      <c r="BM223" s="214"/>
      <c r="BN223" s="214"/>
      <c r="BO223" s="214"/>
      <c r="BP223" s="214"/>
      <c r="BQ223" s="214"/>
      <c r="BR223" s="214"/>
      <c r="BS223" s="214"/>
      <c r="BT223" s="214"/>
      <c r="BU223" s="214"/>
      <c r="BV223" s="214"/>
      <c r="BW223" s="214"/>
      <c r="BX223" s="214"/>
      <c r="BY223" s="214"/>
      <c r="BZ223" s="214"/>
      <c r="CA223" s="214"/>
      <c r="CB223" s="214"/>
      <c r="CC223" s="214"/>
      <c r="CD223" s="214"/>
      <c r="CE223" s="214"/>
      <c r="CF223" s="214"/>
      <c r="CG223" s="214"/>
      <c r="CH223" s="214"/>
      <c r="CI223" s="214"/>
      <c r="CJ223" s="214"/>
      <c r="CK223" s="214"/>
      <c r="CL223" s="214"/>
      <c r="CM223" s="214"/>
      <c r="CN223" s="214"/>
      <c r="CO223" s="214"/>
      <c r="CP223" s="214"/>
      <c r="CQ223" s="214"/>
      <c r="CR223" s="214"/>
      <c r="CS223" s="214"/>
      <c r="CT223" s="214"/>
      <c r="CU223" s="214"/>
      <c r="CV223" s="214"/>
      <c r="CW223" s="214"/>
      <c r="CX223" s="214"/>
      <c r="CY223" s="214"/>
      <c r="CZ223" s="214"/>
      <c r="DA223" s="214"/>
      <c r="DB223" s="214"/>
      <c r="DC223" s="214"/>
      <c r="DD223" s="214"/>
      <c r="DE223" s="214"/>
      <c r="DF223" s="214"/>
      <c r="DG223" s="214"/>
      <c r="DH223" s="214"/>
      <c r="DI223" s="214"/>
      <c r="DJ223" s="214"/>
      <c r="DK223" s="214"/>
      <c r="DL223" s="214"/>
      <c r="DM223" s="214"/>
      <c r="DN223" s="214"/>
      <c r="DO223" s="214"/>
      <c r="DP223" s="214"/>
      <c r="DQ223" s="214"/>
      <c r="DR223" s="214"/>
      <c r="DS223" s="214"/>
      <c r="DT223" s="214"/>
      <c r="DU223" s="214"/>
      <c r="DV223" s="214"/>
    </row>
    <row r="224" spans="1:126" s="213" customFormat="1" ht="38.25" x14ac:dyDescent="0.2">
      <c r="A224" s="188">
        <f>A222+0.001</f>
        <v>5.0040000000000013</v>
      </c>
      <c r="B224" s="200" t="s">
        <v>198</v>
      </c>
      <c r="C224" s="186">
        <v>14.399999999999999</v>
      </c>
      <c r="D224" s="185" t="s">
        <v>190</v>
      </c>
      <c r="E224" s="184"/>
      <c r="F224" s="30">
        <f>ROUND((E224*C224),2)</f>
        <v>0</v>
      </c>
      <c r="G224" s="214"/>
      <c r="H224" s="214"/>
      <c r="I224" s="214"/>
      <c r="J224" s="214"/>
      <c r="K224" s="214"/>
      <c r="L224" s="214"/>
      <c r="M224" s="214"/>
      <c r="N224" s="214"/>
      <c r="O224" s="214"/>
      <c r="P224" s="214"/>
      <c r="Q224" s="214"/>
      <c r="R224" s="214"/>
      <c r="S224" s="214"/>
      <c r="T224" s="214"/>
      <c r="U224" s="214"/>
      <c r="V224" s="214"/>
      <c r="W224" s="214"/>
      <c r="X224" s="214"/>
      <c r="Y224" s="214"/>
      <c r="Z224" s="214"/>
      <c r="AA224" s="214"/>
      <c r="AB224" s="214"/>
      <c r="AC224" s="214"/>
      <c r="AD224" s="214"/>
      <c r="AE224" s="214"/>
      <c r="AF224" s="214"/>
      <c r="AG224" s="214"/>
      <c r="AH224" s="214"/>
      <c r="AI224" s="214"/>
      <c r="AJ224" s="214"/>
      <c r="AK224" s="214"/>
      <c r="AL224" s="214"/>
      <c r="AM224" s="214"/>
      <c r="AN224" s="214"/>
      <c r="AO224" s="214"/>
      <c r="AP224" s="214"/>
      <c r="AQ224" s="214"/>
      <c r="AR224" s="214"/>
      <c r="AS224" s="214"/>
      <c r="AT224" s="214"/>
      <c r="AU224" s="214"/>
      <c r="AV224" s="214"/>
      <c r="AW224" s="214"/>
      <c r="AX224" s="214"/>
      <c r="AY224" s="214"/>
      <c r="AZ224" s="214"/>
      <c r="BA224" s="214"/>
      <c r="BB224" s="214"/>
      <c r="BC224" s="214"/>
      <c r="BD224" s="214"/>
      <c r="BE224" s="214"/>
      <c r="BF224" s="214"/>
      <c r="BG224" s="214"/>
      <c r="BH224" s="214"/>
      <c r="BI224" s="214"/>
      <c r="BJ224" s="214"/>
      <c r="BK224" s="214"/>
      <c r="BL224" s="214"/>
      <c r="BM224" s="214"/>
      <c r="BN224" s="214"/>
      <c r="BO224" s="214"/>
      <c r="BP224" s="214"/>
      <c r="BQ224" s="214"/>
      <c r="BR224" s="214"/>
      <c r="BS224" s="214"/>
      <c r="BT224" s="214"/>
      <c r="BU224" s="214"/>
      <c r="BV224" s="214"/>
      <c r="BW224" s="214"/>
      <c r="BX224" s="214"/>
      <c r="BY224" s="214"/>
      <c r="BZ224" s="214"/>
      <c r="CA224" s="214"/>
      <c r="CB224" s="214"/>
      <c r="CC224" s="214"/>
      <c r="CD224" s="214"/>
      <c r="CE224" s="214"/>
      <c r="CF224" s="214"/>
      <c r="CG224" s="214"/>
      <c r="CH224" s="214"/>
      <c r="CI224" s="214"/>
      <c r="CJ224" s="214"/>
      <c r="CK224" s="214"/>
      <c r="CL224" s="214"/>
      <c r="CM224" s="214"/>
      <c r="CN224" s="214"/>
      <c r="CO224" s="214"/>
      <c r="CP224" s="214"/>
      <c r="CQ224" s="214"/>
      <c r="CR224" s="214"/>
      <c r="CS224" s="214"/>
      <c r="CT224" s="214"/>
      <c r="CU224" s="214"/>
      <c r="CV224" s="214"/>
      <c r="CW224" s="214"/>
      <c r="CX224" s="214"/>
      <c r="CY224" s="214"/>
      <c r="CZ224" s="214"/>
      <c r="DA224" s="214"/>
      <c r="DB224" s="214"/>
      <c r="DC224" s="214"/>
      <c r="DD224" s="214"/>
      <c r="DE224" s="214"/>
      <c r="DF224" s="214"/>
      <c r="DG224" s="214"/>
      <c r="DH224" s="214"/>
      <c r="DI224" s="214"/>
      <c r="DJ224" s="214"/>
      <c r="DK224" s="214"/>
      <c r="DL224" s="214"/>
      <c r="DM224" s="214"/>
      <c r="DN224" s="214"/>
      <c r="DO224" s="214"/>
      <c r="DP224" s="214"/>
      <c r="DQ224" s="214"/>
      <c r="DR224" s="214"/>
      <c r="DS224" s="214"/>
      <c r="DT224" s="214"/>
      <c r="DU224" s="214"/>
      <c r="DV224" s="214"/>
    </row>
    <row r="225" spans="1:233" s="183" customFormat="1" x14ac:dyDescent="0.2">
      <c r="A225" s="188"/>
      <c r="B225" s="212"/>
      <c r="C225" s="186"/>
      <c r="D225" s="185"/>
      <c r="E225" s="211"/>
      <c r="F225" s="189"/>
    </row>
    <row r="226" spans="1:233" s="183" customFormat="1" x14ac:dyDescent="0.2">
      <c r="A226" s="188"/>
      <c r="B226" s="210" t="s">
        <v>197</v>
      </c>
      <c r="C226" s="186"/>
      <c r="D226" s="185"/>
      <c r="E226" s="184"/>
      <c r="F226" s="30"/>
    </row>
    <row r="227" spans="1:233" s="208" customFormat="1" ht="51" x14ac:dyDescent="0.2">
      <c r="A227" s="188">
        <f>A224+0.001</f>
        <v>5.0050000000000017</v>
      </c>
      <c r="B227" s="187" t="s">
        <v>196</v>
      </c>
      <c r="C227" s="186">
        <v>40</v>
      </c>
      <c r="D227" s="28" t="s">
        <v>3</v>
      </c>
      <c r="E227" s="184"/>
      <c r="F227" s="30">
        <f>ROUND((E227*C227),2)</f>
        <v>0</v>
      </c>
      <c r="G227" s="209"/>
    </row>
    <row r="228" spans="1:233" s="208" customFormat="1" x14ac:dyDescent="0.2">
      <c r="A228" s="188"/>
      <c r="B228" s="187"/>
      <c r="C228" s="186"/>
      <c r="D228" s="185"/>
      <c r="E228" s="184"/>
      <c r="F228" s="30"/>
      <c r="G228" s="209"/>
    </row>
    <row r="229" spans="1:233" s="176" customFormat="1" x14ac:dyDescent="0.2">
      <c r="A229" s="188"/>
      <c r="B229" s="207" t="s">
        <v>195</v>
      </c>
      <c r="C229" s="203"/>
      <c r="D229" s="205"/>
      <c r="E229" s="202"/>
      <c r="F229" s="201"/>
      <c r="Z229" s="88"/>
      <c r="AA229" s="88"/>
      <c r="AB229" s="88"/>
      <c r="AC229" s="88"/>
      <c r="AD229" s="88"/>
      <c r="AE229" s="88"/>
      <c r="AF229" s="88"/>
      <c r="AG229" s="88"/>
      <c r="AH229" s="88"/>
      <c r="AI229" s="88"/>
      <c r="AJ229" s="88"/>
      <c r="AK229" s="88"/>
      <c r="AL229" s="88"/>
      <c r="AM229" s="88"/>
      <c r="AN229" s="88"/>
      <c r="AO229" s="88"/>
      <c r="AP229" s="88"/>
      <c r="AQ229" s="88"/>
      <c r="AR229" s="88"/>
      <c r="AS229" s="88"/>
      <c r="AT229" s="88"/>
      <c r="AU229" s="88"/>
      <c r="AV229" s="88"/>
      <c r="AW229" s="88"/>
      <c r="AX229" s="88"/>
      <c r="AY229" s="88"/>
      <c r="AZ229" s="88"/>
      <c r="BA229" s="88"/>
      <c r="BB229" s="88"/>
      <c r="BC229" s="88"/>
      <c r="BD229" s="88"/>
      <c r="BE229" s="88"/>
      <c r="BF229" s="88"/>
      <c r="BG229" s="88"/>
      <c r="BH229" s="88"/>
      <c r="BI229" s="88"/>
      <c r="BJ229" s="88"/>
      <c r="BK229" s="88"/>
      <c r="BL229" s="88"/>
      <c r="BM229" s="88"/>
      <c r="BN229" s="88"/>
      <c r="BO229" s="88"/>
      <c r="BP229" s="88"/>
      <c r="BQ229" s="88"/>
      <c r="BR229" s="88"/>
      <c r="BS229" s="88"/>
      <c r="BT229" s="88"/>
      <c r="BU229" s="88"/>
      <c r="BV229" s="88"/>
      <c r="BW229" s="88"/>
      <c r="BX229" s="88"/>
      <c r="BY229" s="88"/>
      <c r="BZ229" s="88"/>
      <c r="CA229" s="88"/>
      <c r="CB229" s="88"/>
      <c r="CC229" s="88"/>
      <c r="CD229" s="88"/>
      <c r="CE229" s="88"/>
      <c r="CF229" s="88"/>
      <c r="CG229" s="88"/>
      <c r="CH229" s="88"/>
      <c r="CI229" s="88"/>
      <c r="CJ229" s="88"/>
      <c r="CK229" s="88"/>
      <c r="CL229" s="88"/>
      <c r="CM229" s="88"/>
      <c r="CN229" s="88"/>
      <c r="CO229" s="88"/>
      <c r="CP229" s="88"/>
      <c r="CQ229" s="88"/>
      <c r="CR229" s="88"/>
      <c r="CS229" s="88"/>
      <c r="CT229" s="88"/>
      <c r="CU229" s="88"/>
      <c r="CV229" s="88"/>
      <c r="CW229" s="88"/>
      <c r="CX229" s="88"/>
      <c r="CY229" s="88"/>
      <c r="CZ229" s="88"/>
      <c r="DA229" s="88"/>
      <c r="DB229" s="88"/>
      <c r="DC229" s="88"/>
      <c r="DD229" s="88"/>
      <c r="DE229" s="88"/>
      <c r="DF229" s="88"/>
      <c r="DG229" s="88"/>
      <c r="DH229" s="88"/>
      <c r="DI229" s="88"/>
      <c r="DJ229" s="88"/>
      <c r="DK229" s="88"/>
      <c r="DL229" s="88"/>
      <c r="DM229" s="88"/>
      <c r="DN229" s="88"/>
      <c r="DO229" s="88"/>
      <c r="DP229" s="88"/>
      <c r="DQ229" s="88"/>
      <c r="DR229" s="88"/>
      <c r="DS229" s="88"/>
      <c r="DT229" s="88"/>
      <c r="DU229" s="88"/>
      <c r="DV229" s="88"/>
      <c r="DW229" s="88"/>
      <c r="DX229" s="88"/>
      <c r="DY229" s="88"/>
      <c r="DZ229" s="88"/>
      <c r="EA229" s="88"/>
      <c r="EB229" s="88"/>
      <c r="EC229" s="88"/>
      <c r="ED229" s="88"/>
      <c r="EE229" s="88"/>
      <c r="EF229" s="88"/>
      <c r="EG229" s="88"/>
      <c r="EH229" s="88"/>
      <c r="EI229" s="88"/>
      <c r="EJ229" s="88"/>
      <c r="EK229" s="88"/>
      <c r="EL229" s="88"/>
      <c r="EM229" s="88"/>
      <c r="EN229" s="88"/>
      <c r="EO229" s="88"/>
      <c r="EP229" s="88"/>
      <c r="EQ229" s="88"/>
      <c r="ER229" s="88"/>
      <c r="ES229" s="88"/>
      <c r="ET229" s="88"/>
      <c r="EU229" s="88"/>
      <c r="EV229" s="88"/>
      <c r="EW229" s="88"/>
      <c r="EX229" s="88"/>
      <c r="EY229" s="88"/>
      <c r="EZ229" s="88"/>
      <c r="FA229" s="88"/>
      <c r="FB229" s="88"/>
      <c r="FC229" s="88"/>
      <c r="FD229" s="88"/>
      <c r="FE229" s="88"/>
      <c r="FF229" s="88"/>
      <c r="FG229" s="88"/>
      <c r="FH229" s="88"/>
      <c r="FI229" s="88"/>
      <c r="FJ229" s="88"/>
      <c r="FK229" s="88"/>
      <c r="FL229" s="88"/>
      <c r="FM229" s="88"/>
      <c r="FN229" s="88"/>
      <c r="FO229" s="88"/>
      <c r="FP229" s="88"/>
      <c r="FQ229" s="88"/>
      <c r="FR229" s="88"/>
      <c r="FS229" s="88"/>
      <c r="FT229" s="88"/>
      <c r="FU229" s="88"/>
      <c r="FV229" s="88"/>
      <c r="FW229" s="88"/>
      <c r="FX229" s="88"/>
      <c r="FY229" s="88"/>
      <c r="FZ229" s="88"/>
      <c r="GA229" s="88"/>
      <c r="GB229" s="88"/>
      <c r="GC229" s="88"/>
      <c r="GD229" s="88"/>
      <c r="GE229" s="88"/>
      <c r="GF229" s="88"/>
      <c r="GG229" s="88"/>
      <c r="GH229" s="88"/>
      <c r="GI229" s="88"/>
      <c r="GJ229" s="88"/>
      <c r="GK229" s="88"/>
      <c r="GL229" s="88"/>
      <c r="GM229" s="88"/>
      <c r="GN229" s="88"/>
      <c r="GO229" s="88"/>
      <c r="GP229" s="88"/>
      <c r="GQ229" s="88"/>
      <c r="GR229" s="88"/>
      <c r="GS229" s="88"/>
      <c r="GT229" s="88"/>
      <c r="GU229" s="88"/>
      <c r="GV229" s="88"/>
      <c r="GW229" s="88"/>
      <c r="GX229" s="88"/>
      <c r="GY229" s="88"/>
      <c r="GZ229" s="88"/>
      <c r="HA229" s="88"/>
      <c r="HB229" s="88"/>
      <c r="HC229" s="88"/>
      <c r="HD229" s="88"/>
      <c r="HE229" s="88"/>
      <c r="HF229" s="88"/>
      <c r="HG229" s="88"/>
      <c r="HH229" s="88"/>
      <c r="HI229" s="88"/>
      <c r="HJ229" s="88"/>
      <c r="HK229" s="88"/>
      <c r="HL229" s="88"/>
      <c r="HM229" s="88"/>
      <c r="HN229" s="88"/>
      <c r="HO229" s="88"/>
      <c r="HP229" s="88"/>
      <c r="HQ229" s="88"/>
      <c r="HR229" s="88"/>
      <c r="HS229" s="88"/>
      <c r="HT229" s="88"/>
      <c r="HU229" s="88"/>
      <c r="HV229" s="88"/>
      <c r="HW229" s="88"/>
      <c r="HX229" s="88"/>
      <c r="HY229" s="88"/>
    </row>
    <row r="230" spans="1:233" s="176" customFormat="1" ht="25.5" x14ac:dyDescent="0.2">
      <c r="A230" s="188"/>
      <c r="B230" s="206" t="s">
        <v>194</v>
      </c>
      <c r="C230" s="203"/>
      <c r="D230" s="205"/>
      <c r="E230" s="202"/>
      <c r="F230" s="201"/>
      <c r="Z230" s="88"/>
      <c r="AA230" s="88"/>
      <c r="AB230" s="88"/>
      <c r="AC230" s="88"/>
      <c r="AD230" s="88"/>
      <c r="AE230" s="88"/>
      <c r="AF230" s="88"/>
      <c r="AG230" s="88"/>
      <c r="AH230" s="88"/>
      <c r="AI230" s="88"/>
      <c r="AJ230" s="88"/>
      <c r="AK230" s="88"/>
      <c r="AL230" s="88"/>
      <c r="AM230" s="88"/>
      <c r="AN230" s="88"/>
      <c r="AO230" s="88"/>
      <c r="AP230" s="88"/>
      <c r="AQ230" s="88"/>
      <c r="AR230" s="88"/>
      <c r="AS230" s="88"/>
      <c r="AT230" s="88"/>
      <c r="AU230" s="88"/>
      <c r="AV230" s="88"/>
      <c r="AW230" s="88"/>
      <c r="AX230" s="88"/>
      <c r="AY230" s="88"/>
      <c r="AZ230" s="88"/>
      <c r="BA230" s="88"/>
      <c r="BB230" s="88"/>
      <c r="BC230" s="88"/>
      <c r="BD230" s="88"/>
      <c r="BE230" s="88"/>
      <c r="BF230" s="88"/>
      <c r="BG230" s="88"/>
      <c r="BH230" s="88"/>
      <c r="BI230" s="88"/>
      <c r="BJ230" s="88"/>
      <c r="BK230" s="88"/>
      <c r="BL230" s="88"/>
      <c r="BM230" s="88"/>
      <c r="BN230" s="88"/>
      <c r="BO230" s="88"/>
      <c r="BP230" s="88"/>
      <c r="BQ230" s="88"/>
      <c r="BR230" s="88"/>
      <c r="BS230" s="88"/>
      <c r="BT230" s="88"/>
      <c r="BU230" s="88"/>
      <c r="BV230" s="88"/>
      <c r="BW230" s="88"/>
      <c r="BX230" s="88"/>
      <c r="BY230" s="88"/>
      <c r="BZ230" s="88"/>
      <c r="CA230" s="88"/>
      <c r="CB230" s="88"/>
      <c r="CC230" s="88"/>
      <c r="CD230" s="88"/>
      <c r="CE230" s="88"/>
      <c r="CF230" s="88"/>
      <c r="CG230" s="88"/>
      <c r="CH230" s="88"/>
      <c r="CI230" s="88"/>
      <c r="CJ230" s="88"/>
      <c r="CK230" s="88"/>
      <c r="CL230" s="88"/>
      <c r="CM230" s="88"/>
      <c r="CN230" s="88"/>
      <c r="CO230" s="88"/>
      <c r="CP230" s="88"/>
      <c r="CQ230" s="88"/>
      <c r="CR230" s="88"/>
      <c r="CS230" s="88"/>
      <c r="CT230" s="88"/>
      <c r="CU230" s="88"/>
      <c r="CV230" s="88"/>
      <c r="CW230" s="88"/>
      <c r="CX230" s="88"/>
      <c r="CY230" s="88"/>
      <c r="CZ230" s="88"/>
      <c r="DA230" s="88"/>
      <c r="DB230" s="88"/>
      <c r="DC230" s="88"/>
      <c r="DD230" s="88"/>
      <c r="DE230" s="88"/>
      <c r="DF230" s="88"/>
      <c r="DG230" s="88"/>
      <c r="DH230" s="88"/>
      <c r="DI230" s="88"/>
      <c r="DJ230" s="88"/>
      <c r="DK230" s="88"/>
      <c r="DL230" s="88"/>
      <c r="DM230" s="88"/>
      <c r="DN230" s="88"/>
      <c r="DO230" s="88"/>
      <c r="DP230" s="88"/>
      <c r="DQ230" s="88"/>
      <c r="DR230" s="88"/>
      <c r="DS230" s="88"/>
      <c r="DT230" s="88"/>
      <c r="DU230" s="88"/>
      <c r="DV230" s="88"/>
      <c r="DW230" s="88"/>
      <c r="DX230" s="88"/>
      <c r="DY230" s="88"/>
      <c r="DZ230" s="88"/>
      <c r="EA230" s="88"/>
      <c r="EB230" s="88"/>
      <c r="EC230" s="88"/>
      <c r="ED230" s="88"/>
      <c r="EE230" s="88"/>
      <c r="EF230" s="88"/>
      <c r="EG230" s="88"/>
      <c r="EH230" s="88"/>
      <c r="EI230" s="88"/>
      <c r="EJ230" s="88"/>
      <c r="EK230" s="88"/>
      <c r="EL230" s="88"/>
      <c r="EM230" s="88"/>
      <c r="EN230" s="88"/>
      <c r="EO230" s="88"/>
      <c r="EP230" s="88"/>
      <c r="EQ230" s="88"/>
      <c r="ER230" s="88"/>
      <c r="ES230" s="88"/>
      <c r="ET230" s="88"/>
      <c r="EU230" s="88"/>
      <c r="EV230" s="88"/>
      <c r="EW230" s="88"/>
      <c r="EX230" s="88"/>
      <c r="EY230" s="88"/>
      <c r="EZ230" s="88"/>
      <c r="FA230" s="88"/>
      <c r="FB230" s="88"/>
      <c r="FC230" s="88"/>
      <c r="FD230" s="88"/>
      <c r="FE230" s="88"/>
      <c r="FF230" s="88"/>
      <c r="FG230" s="88"/>
      <c r="FH230" s="88"/>
      <c r="FI230" s="88"/>
      <c r="FJ230" s="88"/>
      <c r="FK230" s="88"/>
      <c r="FL230" s="88"/>
      <c r="FM230" s="88"/>
      <c r="FN230" s="88"/>
      <c r="FO230" s="88"/>
      <c r="FP230" s="88"/>
      <c r="FQ230" s="88"/>
      <c r="FR230" s="88"/>
      <c r="FS230" s="88"/>
      <c r="FT230" s="88"/>
      <c r="FU230" s="88"/>
      <c r="FV230" s="88"/>
      <c r="FW230" s="88"/>
      <c r="FX230" s="88"/>
      <c r="FY230" s="88"/>
      <c r="FZ230" s="88"/>
      <c r="GA230" s="88"/>
      <c r="GB230" s="88"/>
      <c r="GC230" s="88"/>
      <c r="GD230" s="88"/>
      <c r="GE230" s="88"/>
      <c r="GF230" s="88"/>
      <c r="GG230" s="88"/>
      <c r="GH230" s="88"/>
      <c r="GI230" s="88"/>
      <c r="GJ230" s="88"/>
      <c r="GK230" s="88"/>
      <c r="GL230" s="88"/>
      <c r="GM230" s="88"/>
      <c r="GN230" s="88"/>
      <c r="GO230" s="88"/>
      <c r="GP230" s="88"/>
      <c r="GQ230" s="88"/>
      <c r="GR230" s="88"/>
      <c r="GS230" s="88"/>
      <c r="GT230" s="88"/>
      <c r="GU230" s="88"/>
      <c r="GV230" s="88"/>
      <c r="GW230" s="88"/>
      <c r="GX230" s="88"/>
      <c r="GY230" s="88"/>
      <c r="GZ230" s="88"/>
      <c r="HA230" s="88"/>
      <c r="HB230" s="88"/>
      <c r="HC230" s="88"/>
      <c r="HD230" s="88"/>
      <c r="HE230" s="88"/>
      <c r="HF230" s="88"/>
      <c r="HG230" s="88"/>
      <c r="HH230" s="88"/>
      <c r="HI230" s="88"/>
      <c r="HJ230" s="88"/>
      <c r="HK230" s="88"/>
      <c r="HL230" s="88"/>
      <c r="HM230" s="88"/>
      <c r="HN230" s="88"/>
      <c r="HO230" s="88"/>
      <c r="HP230" s="88"/>
      <c r="HQ230" s="88"/>
      <c r="HR230" s="88"/>
      <c r="HS230" s="88"/>
      <c r="HT230" s="88"/>
      <c r="HU230" s="88"/>
      <c r="HV230" s="88"/>
      <c r="HW230" s="88"/>
      <c r="HX230" s="88"/>
      <c r="HY230" s="88"/>
    </row>
    <row r="231" spans="1:233" s="176" customFormat="1" x14ac:dyDescent="0.2">
      <c r="A231" s="188"/>
      <c r="B231" s="206"/>
      <c r="C231" s="203"/>
      <c r="D231" s="205"/>
      <c r="E231" s="202"/>
      <c r="F231" s="201"/>
      <c r="Z231" s="88"/>
      <c r="AA231" s="88"/>
      <c r="AB231" s="88"/>
      <c r="AC231" s="88"/>
      <c r="AD231" s="88"/>
      <c r="AE231" s="88"/>
      <c r="AF231" s="88"/>
      <c r="AG231" s="88"/>
      <c r="AH231" s="88"/>
      <c r="AI231" s="88"/>
      <c r="AJ231" s="88"/>
      <c r="AK231" s="88"/>
      <c r="AL231" s="88"/>
      <c r="AM231" s="88"/>
      <c r="AN231" s="88"/>
      <c r="AO231" s="88"/>
      <c r="AP231" s="88"/>
      <c r="AQ231" s="88"/>
      <c r="AR231" s="88"/>
      <c r="AS231" s="88"/>
      <c r="AT231" s="88"/>
      <c r="AU231" s="88"/>
      <c r="AV231" s="88"/>
      <c r="AW231" s="88"/>
      <c r="AX231" s="88"/>
      <c r="AY231" s="88"/>
      <c r="AZ231" s="88"/>
      <c r="BA231" s="88"/>
      <c r="BB231" s="88"/>
      <c r="BC231" s="88"/>
      <c r="BD231" s="88"/>
      <c r="BE231" s="88"/>
      <c r="BF231" s="88"/>
      <c r="BG231" s="88"/>
      <c r="BH231" s="88"/>
      <c r="BI231" s="88"/>
      <c r="BJ231" s="88"/>
      <c r="BK231" s="88"/>
      <c r="BL231" s="88"/>
      <c r="BM231" s="88"/>
      <c r="BN231" s="88"/>
      <c r="BO231" s="88"/>
      <c r="BP231" s="88"/>
      <c r="BQ231" s="88"/>
      <c r="BR231" s="88"/>
      <c r="BS231" s="88"/>
      <c r="BT231" s="88"/>
      <c r="BU231" s="88"/>
      <c r="BV231" s="88"/>
      <c r="BW231" s="88"/>
      <c r="BX231" s="88"/>
      <c r="BY231" s="88"/>
      <c r="BZ231" s="88"/>
      <c r="CA231" s="88"/>
      <c r="CB231" s="88"/>
      <c r="CC231" s="88"/>
      <c r="CD231" s="88"/>
      <c r="CE231" s="88"/>
      <c r="CF231" s="88"/>
      <c r="CG231" s="88"/>
      <c r="CH231" s="88"/>
      <c r="CI231" s="88"/>
      <c r="CJ231" s="88"/>
      <c r="CK231" s="88"/>
      <c r="CL231" s="88"/>
      <c r="CM231" s="88"/>
      <c r="CN231" s="88"/>
      <c r="CO231" s="88"/>
      <c r="CP231" s="88"/>
      <c r="CQ231" s="88"/>
      <c r="CR231" s="88"/>
      <c r="CS231" s="88"/>
      <c r="CT231" s="88"/>
      <c r="CU231" s="88"/>
      <c r="CV231" s="88"/>
      <c r="CW231" s="88"/>
      <c r="CX231" s="88"/>
      <c r="CY231" s="88"/>
      <c r="CZ231" s="88"/>
      <c r="DA231" s="88"/>
      <c r="DB231" s="88"/>
      <c r="DC231" s="88"/>
      <c r="DD231" s="88"/>
      <c r="DE231" s="88"/>
      <c r="DF231" s="88"/>
      <c r="DG231" s="88"/>
      <c r="DH231" s="88"/>
      <c r="DI231" s="88"/>
      <c r="DJ231" s="88"/>
      <c r="DK231" s="88"/>
      <c r="DL231" s="88"/>
      <c r="DM231" s="88"/>
      <c r="DN231" s="88"/>
      <c r="DO231" s="88"/>
      <c r="DP231" s="88"/>
      <c r="DQ231" s="88"/>
      <c r="DR231" s="88"/>
      <c r="DS231" s="88"/>
      <c r="DT231" s="88"/>
      <c r="DU231" s="88"/>
      <c r="DV231" s="88"/>
      <c r="DW231" s="88"/>
      <c r="DX231" s="88"/>
      <c r="DY231" s="88"/>
      <c r="DZ231" s="88"/>
      <c r="EA231" s="88"/>
      <c r="EB231" s="88"/>
      <c r="EC231" s="88"/>
      <c r="ED231" s="88"/>
      <c r="EE231" s="88"/>
      <c r="EF231" s="88"/>
      <c r="EG231" s="88"/>
      <c r="EH231" s="88"/>
      <c r="EI231" s="88"/>
      <c r="EJ231" s="88"/>
      <c r="EK231" s="88"/>
      <c r="EL231" s="88"/>
      <c r="EM231" s="88"/>
      <c r="EN231" s="88"/>
      <c r="EO231" s="88"/>
      <c r="EP231" s="88"/>
      <c r="EQ231" s="88"/>
      <c r="ER231" s="88"/>
      <c r="ES231" s="88"/>
      <c r="ET231" s="88"/>
      <c r="EU231" s="88"/>
      <c r="EV231" s="88"/>
      <c r="EW231" s="88"/>
      <c r="EX231" s="88"/>
      <c r="EY231" s="88"/>
      <c r="EZ231" s="88"/>
      <c r="FA231" s="88"/>
      <c r="FB231" s="88"/>
      <c r="FC231" s="88"/>
      <c r="FD231" s="88"/>
      <c r="FE231" s="88"/>
      <c r="FF231" s="88"/>
      <c r="FG231" s="88"/>
      <c r="FH231" s="88"/>
      <c r="FI231" s="88"/>
      <c r="FJ231" s="88"/>
      <c r="FK231" s="88"/>
      <c r="FL231" s="88"/>
      <c r="FM231" s="88"/>
      <c r="FN231" s="88"/>
      <c r="FO231" s="88"/>
      <c r="FP231" s="88"/>
      <c r="FQ231" s="88"/>
      <c r="FR231" s="88"/>
      <c r="FS231" s="88"/>
      <c r="FT231" s="88"/>
      <c r="FU231" s="88"/>
      <c r="FV231" s="88"/>
      <c r="FW231" s="88"/>
      <c r="FX231" s="88"/>
      <c r="FY231" s="88"/>
      <c r="FZ231" s="88"/>
      <c r="GA231" s="88"/>
      <c r="GB231" s="88"/>
      <c r="GC231" s="88"/>
      <c r="GD231" s="88"/>
      <c r="GE231" s="88"/>
      <c r="GF231" s="88"/>
      <c r="GG231" s="88"/>
      <c r="GH231" s="88"/>
      <c r="GI231" s="88"/>
      <c r="GJ231" s="88"/>
      <c r="GK231" s="88"/>
      <c r="GL231" s="88"/>
      <c r="GM231" s="88"/>
      <c r="GN231" s="88"/>
      <c r="GO231" s="88"/>
      <c r="GP231" s="88"/>
      <c r="GQ231" s="88"/>
      <c r="GR231" s="88"/>
      <c r="GS231" s="88"/>
      <c r="GT231" s="88"/>
      <c r="GU231" s="88"/>
      <c r="GV231" s="88"/>
      <c r="GW231" s="88"/>
      <c r="GX231" s="88"/>
      <c r="GY231" s="88"/>
      <c r="GZ231" s="88"/>
      <c r="HA231" s="88"/>
      <c r="HB231" s="88"/>
      <c r="HC231" s="88"/>
      <c r="HD231" s="88"/>
      <c r="HE231" s="88"/>
      <c r="HF231" s="88"/>
      <c r="HG231" s="88"/>
      <c r="HH231" s="88"/>
      <c r="HI231" s="88"/>
      <c r="HJ231" s="88"/>
      <c r="HK231" s="88"/>
      <c r="HL231" s="88"/>
      <c r="HM231" s="88"/>
      <c r="HN231" s="88"/>
      <c r="HO231" s="88"/>
      <c r="HP231" s="88"/>
      <c r="HQ231" s="88"/>
      <c r="HR231" s="88"/>
      <c r="HS231" s="88"/>
      <c r="HT231" s="88"/>
      <c r="HU231" s="88"/>
      <c r="HV231" s="88"/>
      <c r="HW231" s="88"/>
      <c r="HX231" s="88"/>
      <c r="HY231" s="88"/>
    </row>
    <row r="232" spans="1:233" s="176" customFormat="1" ht="14.25" x14ac:dyDescent="0.2">
      <c r="A232" s="188">
        <f>A227+0.001</f>
        <v>5.006000000000002</v>
      </c>
      <c r="B232" s="204" t="s">
        <v>193</v>
      </c>
      <c r="C232" s="203">
        <v>29.6</v>
      </c>
      <c r="D232" s="185" t="s">
        <v>192</v>
      </c>
      <c r="E232" s="202"/>
      <c r="F232" s="30">
        <f>C232*E232</f>
        <v>0</v>
      </c>
      <c r="Z232" s="88"/>
      <c r="AA232" s="88"/>
      <c r="AB232" s="88"/>
      <c r="AC232" s="88"/>
      <c r="AD232" s="88"/>
      <c r="AE232" s="88"/>
      <c r="AF232" s="88"/>
      <c r="AG232" s="88"/>
      <c r="AH232" s="88"/>
      <c r="AI232" s="88"/>
      <c r="AJ232" s="88"/>
      <c r="AK232" s="88"/>
      <c r="AL232" s="88"/>
      <c r="AM232" s="88"/>
      <c r="AN232" s="88"/>
      <c r="AO232" s="88"/>
      <c r="AP232" s="88"/>
      <c r="AQ232" s="88"/>
      <c r="AR232" s="88"/>
      <c r="AS232" s="88"/>
      <c r="AT232" s="88"/>
      <c r="AU232" s="88"/>
      <c r="AV232" s="88"/>
      <c r="AW232" s="88"/>
      <c r="AX232" s="88"/>
      <c r="AY232" s="88"/>
      <c r="AZ232" s="88"/>
      <c r="BA232" s="88"/>
      <c r="BB232" s="88"/>
      <c r="BC232" s="88"/>
      <c r="BD232" s="88"/>
      <c r="BE232" s="88"/>
      <c r="BF232" s="88"/>
      <c r="BG232" s="88"/>
      <c r="BH232" s="88"/>
      <c r="BI232" s="88"/>
      <c r="BJ232" s="88"/>
      <c r="BK232" s="88"/>
      <c r="BL232" s="88"/>
      <c r="BM232" s="88"/>
      <c r="BN232" s="88"/>
      <c r="BO232" s="88"/>
      <c r="BP232" s="88"/>
      <c r="BQ232" s="88"/>
      <c r="BR232" s="88"/>
      <c r="BS232" s="88"/>
      <c r="BT232" s="88"/>
      <c r="BU232" s="88"/>
      <c r="BV232" s="88"/>
      <c r="BW232" s="88"/>
      <c r="BX232" s="88"/>
      <c r="BY232" s="88"/>
      <c r="BZ232" s="88"/>
      <c r="CA232" s="88"/>
      <c r="CB232" s="88"/>
      <c r="CC232" s="88"/>
      <c r="CD232" s="88"/>
      <c r="CE232" s="88"/>
      <c r="CF232" s="88"/>
      <c r="CG232" s="88"/>
      <c r="CH232" s="88"/>
      <c r="CI232" s="88"/>
      <c r="CJ232" s="88"/>
      <c r="CK232" s="88"/>
      <c r="CL232" s="88"/>
      <c r="CM232" s="88"/>
      <c r="CN232" s="88"/>
      <c r="CO232" s="88"/>
      <c r="CP232" s="88"/>
      <c r="CQ232" s="88"/>
      <c r="CR232" s="88"/>
      <c r="CS232" s="88"/>
      <c r="CT232" s="88"/>
      <c r="CU232" s="88"/>
      <c r="CV232" s="88"/>
      <c r="CW232" s="88"/>
      <c r="CX232" s="88"/>
      <c r="CY232" s="88"/>
      <c r="CZ232" s="88"/>
      <c r="DA232" s="88"/>
      <c r="DB232" s="88"/>
      <c r="DC232" s="88"/>
      <c r="DD232" s="88"/>
      <c r="DE232" s="88"/>
      <c r="DF232" s="88"/>
      <c r="DG232" s="88"/>
      <c r="DH232" s="88"/>
      <c r="DI232" s="88"/>
      <c r="DJ232" s="88"/>
      <c r="DK232" s="88"/>
      <c r="DL232" s="88"/>
      <c r="DM232" s="88"/>
      <c r="DN232" s="88"/>
      <c r="DO232" s="88"/>
      <c r="DP232" s="88"/>
      <c r="DQ232" s="88"/>
      <c r="DR232" s="88"/>
      <c r="DS232" s="88"/>
      <c r="DT232" s="88"/>
      <c r="DU232" s="88"/>
      <c r="DV232" s="88"/>
      <c r="DW232" s="88"/>
      <c r="DX232" s="88"/>
      <c r="DY232" s="88"/>
      <c r="DZ232" s="88"/>
      <c r="EA232" s="88"/>
      <c r="EB232" s="88"/>
      <c r="EC232" s="88"/>
      <c r="ED232" s="88"/>
      <c r="EE232" s="88"/>
      <c r="EF232" s="88"/>
      <c r="EG232" s="88"/>
      <c r="EH232" s="88"/>
      <c r="EI232" s="88"/>
      <c r="EJ232" s="88"/>
      <c r="EK232" s="88"/>
      <c r="EL232" s="88"/>
      <c r="EM232" s="88"/>
      <c r="EN232" s="88"/>
      <c r="EO232" s="88"/>
      <c r="EP232" s="88"/>
      <c r="EQ232" s="88"/>
      <c r="ER232" s="88"/>
      <c r="ES232" s="88"/>
      <c r="ET232" s="88"/>
      <c r="EU232" s="88"/>
      <c r="EV232" s="88"/>
      <c r="EW232" s="88"/>
      <c r="EX232" s="88"/>
      <c r="EY232" s="88"/>
      <c r="EZ232" s="88"/>
      <c r="FA232" s="88"/>
      <c r="FB232" s="88"/>
      <c r="FC232" s="88"/>
      <c r="FD232" s="88"/>
      <c r="FE232" s="88"/>
      <c r="FF232" s="88"/>
      <c r="FG232" s="88"/>
      <c r="FH232" s="88"/>
      <c r="FI232" s="88"/>
      <c r="FJ232" s="88"/>
      <c r="FK232" s="88"/>
      <c r="FL232" s="88"/>
      <c r="FM232" s="88"/>
      <c r="FN232" s="88"/>
      <c r="FO232" s="88"/>
      <c r="FP232" s="88"/>
      <c r="FQ232" s="88"/>
      <c r="FR232" s="88"/>
      <c r="FS232" s="88"/>
      <c r="FT232" s="88"/>
      <c r="FU232" s="88"/>
      <c r="FV232" s="88"/>
      <c r="FW232" s="88"/>
      <c r="FX232" s="88"/>
      <c r="FY232" s="88"/>
      <c r="FZ232" s="88"/>
      <c r="GA232" s="88"/>
      <c r="GB232" s="88"/>
      <c r="GC232" s="88"/>
      <c r="GD232" s="88"/>
      <c r="GE232" s="88"/>
      <c r="GF232" s="88"/>
      <c r="GG232" s="88"/>
      <c r="GH232" s="88"/>
      <c r="GI232" s="88"/>
      <c r="GJ232" s="88"/>
      <c r="GK232" s="88"/>
      <c r="GL232" s="88"/>
      <c r="GM232" s="88"/>
      <c r="GN232" s="88"/>
      <c r="GO232" s="88"/>
      <c r="GP232" s="88"/>
      <c r="GQ232" s="88"/>
      <c r="GR232" s="88"/>
      <c r="GS232" s="88"/>
      <c r="GT232" s="88"/>
      <c r="GU232" s="88"/>
      <c r="GV232" s="88"/>
      <c r="GW232" s="88"/>
      <c r="GX232" s="88"/>
      <c r="GY232" s="88"/>
      <c r="GZ232" s="88"/>
      <c r="HA232" s="88"/>
      <c r="HB232" s="88"/>
      <c r="HC232" s="88"/>
      <c r="HD232" s="88"/>
      <c r="HE232" s="88"/>
      <c r="HF232" s="88"/>
      <c r="HG232" s="88"/>
      <c r="HH232" s="88"/>
      <c r="HI232" s="88"/>
      <c r="HJ232" s="88"/>
      <c r="HK232" s="88"/>
      <c r="HL232" s="88"/>
      <c r="HM232" s="88"/>
      <c r="HN232" s="88"/>
      <c r="HO232" s="88"/>
      <c r="HP232" s="88"/>
      <c r="HQ232" s="88"/>
      <c r="HR232" s="88"/>
      <c r="HS232" s="88"/>
      <c r="HT232" s="88"/>
      <c r="HU232" s="88"/>
      <c r="HV232" s="88"/>
      <c r="HW232" s="88"/>
      <c r="HX232" s="88"/>
      <c r="HY232" s="88"/>
    </row>
    <row r="233" spans="1:233" s="176" customFormat="1" x14ac:dyDescent="0.2">
      <c r="A233" s="188"/>
      <c r="B233" s="204"/>
      <c r="C233" s="203"/>
      <c r="D233" s="205"/>
      <c r="E233" s="202"/>
      <c r="F233" s="201"/>
      <c r="Z233" s="88"/>
      <c r="AA233" s="88"/>
      <c r="AB233" s="88"/>
      <c r="AC233" s="88"/>
      <c r="AD233" s="88"/>
      <c r="AE233" s="88"/>
      <c r="AF233" s="88"/>
      <c r="AG233" s="88"/>
      <c r="AH233" s="88"/>
      <c r="AI233" s="88"/>
      <c r="AJ233" s="88"/>
      <c r="AK233" s="88"/>
      <c r="AL233" s="88"/>
      <c r="AM233" s="88"/>
      <c r="AN233" s="88"/>
      <c r="AO233" s="88"/>
      <c r="AP233" s="88"/>
      <c r="AQ233" s="88"/>
      <c r="AR233" s="88"/>
      <c r="AS233" s="88"/>
      <c r="AT233" s="88"/>
      <c r="AU233" s="88"/>
      <c r="AV233" s="88"/>
      <c r="AW233" s="88"/>
      <c r="AX233" s="88"/>
      <c r="AY233" s="88"/>
      <c r="AZ233" s="88"/>
      <c r="BA233" s="88"/>
      <c r="BB233" s="88"/>
      <c r="BC233" s="88"/>
      <c r="BD233" s="88"/>
      <c r="BE233" s="88"/>
      <c r="BF233" s="88"/>
      <c r="BG233" s="88"/>
      <c r="BH233" s="88"/>
      <c r="BI233" s="88"/>
      <c r="BJ233" s="88"/>
      <c r="BK233" s="88"/>
      <c r="BL233" s="88"/>
      <c r="BM233" s="88"/>
      <c r="BN233" s="88"/>
      <c r="BO233" s="88"/>
      <c r="BP233" s="88"/>
      <c r="BQ233" s="88"/>
      <c r="BR233" s="88"/>
      <c r="BS233" s="88"/>
      <c r="BT233" s="88"/>
      <c r="BU233" s="88"/>
      <c r="BV233" s="88"/>
      <c r="BW233" s="88"/>
      <c r="BX233" s="88"/>
      <c r="BY233" s="88"/>
      <c r="BZ233" s="88"/>
      <c r="CA233" s="88"/>
      <c r="CB233" s="88"/>
      <c r="CC233" s="88"/>
      <c r="CD233" s="88"/>
      <c r="CE233" s="88"/>
      <c r="CF233" s="88"/>
      <c r="CG233" s="88"/>
      <c r="CH233" s="88"/>
      <c r="CI233" s="88"/>
      <c r="CJ233" s="88"/>
      <c r="CK233" s="88"/>
      <c r="CL233" s="88"/>
      <c r="CM233" s="88"/>
      <c r="CN233" s="88"/>
      <c r="CO233" s="88"/>
      <c r="CP233" s="88"/>
      <c r="CQ233" s="88"/>
      <c r="CR233" s="88"/>
      <c r="CS233" s="88"/>
      <c r="CT233" s="88"/>
      <c r="CU233" s="88"/>
      <c r="CV233" s="88"/>
      <c r="CW233" s="88"/>
      <c r="CX233" s="88"/>
      <c r="CY233" s="88"/>
      <c r="CZ233" s="88"/>
      <c r="DA233" s="88"/>
      <c r="DB233" s="88"/>
      <c r="DC233" s="88"/>
      <c r="DD233" s="88"/>
      <c r="DE233" s="88"/>
      <c r="DF233" s="88"/>
      <c r="DG233" s="88"/>
      <c r="DH233" s="88"/>
      <c r="DI233" s="88"/>
      <c r="DJ233" s="88"/>
      <c r="DK233" s="88"/>
      <c r="DL233" s="88"/>
      <c r="DM233" s="88"/>
      <c r="DN233" s="88"/>
      <c r="DO233" s="88"/>
      <c r="DP233" s="88"/>
      <c r="DQ233" s="88"/>
      <c r="DR233" s="88"/>
      <c r="DS233" s="88"/>
      <c r="DT233" s="88"/>
      <c r="DU233" s="88"/>
      <c r="DV233" s="88"/>
      <c r="DW233" s="88"/>
      <c r="DX233" s="88"/>
      <c r="DY233" s="88"/>
      <c r="DZ233" s="88"/>
      <c r="EA233" s="88"/>
      <c r="EB233" s="88"/>
      <c r="EC233" s="88"/>
      <c r="ED233" s="88"/>
      <c r="EE233" s="88"/>
      <c r="EF233" s="88"/>
      <c r="EG233" s="88"/>
      <c r="EH233" s="88"/>
      <c r="EI233" s="88"/>
      <c r="EJ233" s="88"/>
      <c r="EK233" s="88"/>
      <c r="EL233" s="88"/>
      <c r="EM233" s="88"/>
      <c r="EN233" s="88"/>
      <c r="EO233" s="88"/>
      <c r="EP233" s="88"/>
      <c r="EQ233" s="88"/>
      <c r="ER233" s="88"/>
      <c r="ES233" s="88"/>
      <c r="ET233" s="88"/>
      <c r="EU233" s="88"/>
      <c r="EV233" s="88"/>
      <c r="EW233" s="88"/>
      <c r="EX233" s="88"/>
      <c r="EY233" s="88"/>
      <c r="EZ233" s="88"/>
      <c r="FA233" s="88"/>
      <c r="FB233" s="88"/>
      <c r="FC233" s="88"/>
      <c r="FD233" s="88"/>
      <c r="FE233" s="88"/>
      <c r="FF233" s="88"/>
      <c r="FG233" s="88"/>
      <c r="FH233" s="88"/>
      <c r="FI233" s="88"/>
      <c r="FJ233" s="88"/>
      <c r="FK233" s="88"/>
      <c r="FL233" s="88"/>
      <c r="FM233" s="88"/>
      <c r="FN233" s="88"/>
      <c r="FO233" s="88"/>
      <c r="FP233" s="88"/>
      <c r="FQ233" s="88"/>
      <c r="FR233" s="88"/>
      <c r="FS233" s="88"/>
      <c r="FT233" s="88"/>
      <c r="FU233" s="88"/>
      <c r="FV233" s="88"/>
      <c r="FW233" s="88"/>
      <c r="FX233" s="88"/>
      <c r="FY233" s="88"/>
      <c r="FZ233" s="88"/>
      <c r="GA233" s="88"/>
      <c r="GB233" s="88"/>
      <c r="GC233" s="88"/>
      <c r="GD233" s="88"/>
      <c r="GE233" s="88"/>
      <c r="GF233" s="88"/>
      <c r="GG233" s="88"/>
      <c r="GH233" s="88"/>
      <c r="GI233" s="88"/>
      <c r="GJ233" s="88"/>
      <c r="GK233" s="88"/>
      <c r="GL233" s="88"/>
      <c r="GM233" s="88"/>
      <c r="GN233" s="88"/>
      <c r="GO233" s="88"/>
      <c r="GP233" s="88"/>
      <c r="GQ233" s="88"/>
      <c r="GR233" s="88"/>
      <c r="GS233" s="88"/>
      <c r="GT233" s="88"/>
      <c r="GU233" s="88"/>
      <c r="GV233" s="88"/>
      <c r="GW233" s="88"/>
      <c r="GX233" s="88"/>
      <c r="GY233" s="88"/>
      <c r="GZ233" s="88"/>
      <c r="HA233" s="88"/>
      <c r="HB233" s="88"/>
      <c r="HC233" s="88"/>
      <c r="HD233" s="88"/>
      <c r="HE233" s="88"/>
      <c r="HF233" s="88"/>
      <c r="HG233" s="88"/>
      <c r="HH233" s="88"/>
      <c r="HI233" s="88"/>
      <c r="HJ233" s="88"/>
      <c r="HK233" s="88"/>
      <c r="HL233" s="88"/>
      <c r="HM233" s="88"/>
      <c r="HN233" s="88"/>
      <c r="HO233" s="88"/>
      <c r="HP233" s="88"/>
      <c r="HQ233" s="88"/>
      <c r="HR233" s="88"/>
      <c r="HS233" s="88"/>
      <c r="HT233" s="88"/>
      <c r="HU233" s="88"/>
      <c r="HV233" s="88"/>
      <c r="HW233" s="88"/>
      <c r="HX233" s="88"/>
      <c r="HY233" s="88"/>
    </row>
    <row r="234" spans="1:233" s="176" customFormat="1" ht="25.5" x14ac:dyDescent="0.2">
      <c r="A234" s="188">
        <f>A232+0.001</f>
        <v>5.0070000000000023</v>
      </c>
      <c r="B234" s="204" t="s">
        <v>191</v>
      </c>
      <c r="C234" s="203">
        <v>2.4</v>
      </c>
      <c r="D234" s="185" t="s">
        <v>190</v>
      </c>
      <c r="E234" s="202"/>
      <c r="F234" s="30">
        <f>C234*E234</f>
        <v>0</v>
      </c>
      <c r="Z234" s="88"/>
      <c r="AA234" s="88"/>
      <c r="AB234" s="88"/>
      <c r="AC234" s="88"/>
      <c r="AD234" s="88"/>
      <c r="AE234" s="88"/>
      <c r="AF234" s="88"/>
      <c r="AG234" s="88"/>
      <c r="AH234" s="88"/>
      <c r="AI234" s="88"/>
      <c r="AJ234" s="88"/>
      <c r="AK234" s="88"/>
      <c r="AL234" s="88"/>
      <c r="AM234" s="88"/>
      <c r="AN234" s="88"/>
      <c r="AO234" s="88"/>
      <c r="AP234" s="88"/>
      <c r="AQ234" s="88"/>
      <c r="AR234" s="88"/>
      <c r="AS234" s="88"/>
      <c r="AT234" s="88"/>
      <c r="AU234" s="88"/>
      <c r="AV234" s="88"/>
      <c r="AW234" s="88"/>
      <c r="AX234" s="88"/>
      <c r="AY234" s="88"/>
      <c r="AZ234" s="88"/>
      <c r="BA234" s="88"/>
      <c r="BB234" s="88"/>
      <c r="BC234" s="88"/>
      <c r="BD234" s="88"/>
      <c r="BE234" s="88"/>
      <c r="BF234" s="88"/>
      <c r="BG234" s="88"/>
      <c r="BH234" s="88"/>
      <c r="BI234" s="88"/>
      <c r="BJ234" s="88"/>
      <c r="BK234" s="88"/>
      <c r="BL234" s="88"/>
      <c r="BM234" s="88"/>
      <c r="BN234" s="88"/>
      <c r="BO234" s="88"/>
      <c r="BP234" s="88"/>
      <c r="BQ234" s="88"/>
      <c r="BR234" s="88"/>
      <c r="BS234" s="88"/>
      <c r="BT234" s="88"/>
      <c r="BU234" s="88"/>
      <c r="BV234" s="88"/>
      <c r="BW234" s="88"/>
      <c r="BX234" s="88"/>
      <c r="BY234" s="88"/>
      <c r="BZ234" s="88"/>
      <c r="CA234" s="88"/>
      <c r="CB234" s="88"/>
      <c r="CC234" s="88"/>
      <c r="CD234" s="88"/>
      <c r="CE234" s="88"/>
      <c r="CF234" s="88"/>
      <c r="CG234" s="88"/>
      <c r="CH234" s="88"/>
      <c r="CI234" s="88"/>
      <c r="CJ234" s="88"/>
      <c r="CK234" s="88"/>
      <c r="CL234" s="88"/>
      <c r="CM234" s="88"/>
      <c r="CN234" s="88"/>
      <c r="CO234" s="88"/>
      <c r="CP234" s="88"/>
      <c r="CQ234" s="88"/>
      <c r="CR234" s="88"/>
      <c r="CS234" s="88"/>
      <c r="CT234" s="88"/>
      <c r="CU234" s="88"/>
      <c r="CV234" s="88"/>
      <c r="CW234" s="88"/>
      <c r="CX234" s="88"/>
      <c r="CY234" s="88"/>
      <c r="CZ234" s="88"/>
      <c r="DA234" s="88"/>
      <c r="DB234" s="88"/>
      <c r="DC234" s="88"/>
      <c r="DD234" s="88"/>
      <c r="DE234" s="88"/>
      <c r="DF234" s="88"/>
      <c r="DG234" s="88"/>
      <c r="DH234" s="88"/>
      <c r="DI234" s="88"/>
      <c r="DJ234" s="88"/>
      <c r="DK234" s="88"/>
      <c r="DL234" s="88"/>
      <c r="DM234" s="88"/>
      <c r="DN234" s="88"/>
      <c r="DO234" s="88"/>
      <c r="DP234" s="88"/>
      <c r="DQ234" s="88"/>
      <c r="DR234" s="88"/>
      <c r="DS234" s="88"/>
      <c r="DT234" s="88"/>
      <c r="DU234" s="88"/>
      <c r="DV234" s="88"/>
      <c r="DW234" s="88"/>
      <c r="DX234" s="88"/>
      <c r="DY234" s="88"/>
      <c r="DZ234" s="88"/>
      <c r="EA234" s="88"/>
      <c r="EB234" s="88"/>
      <c r="EC234" s="88"/>
      <c r="ED234" s="88"/>
      <c r="EE234" s="88"/>
      <c r="EF234" s="88"/>
      <c r="EG234" s="88"/>
      <c r="EH234" s="88"/>
      <c r="EI234" s="88"/>
      <c r="EJ234" s="88"/>
      <c r="EK234" s="88"/>
      <c r="EL234" s="88"/>
      <c r="EM234" s="88"/>
      <c r="EN234" s="88"/>
      <c r="EO234" s="88"/>
      <c r="EP234" s="88"/>
      <c r="EQ234" s="88"/>
      <c r="ER234" s="88"/>
      <c r="ES234" s="88"/>
      <c r="ET234" s="88"/>
      <c r="EU234" s="88"/>
      <c r="EV234" s="88"/>
      <c r="EW234" s="88"/>
      <c r="EX234" s="88"/>
      <c r="EY234" s="88"/>
      <c r="EZ234" s="88"/>
      <c r="FA234" s="88"/>
      <c r="FB234" s="88"/>
      <c r="FC234" s="88"/>
      <c r="FD234" s="88"/>
      <c r="FE234" s="88"/>
      <c r="FF234" s="88"/>
      <c r="FG234" s="88"/>
      <c r="FH234" s="88"/>
      <c r="FI234" s="88"/>
      <c r="FJ234" s="88"/>
      <c r="FK234" s="88"/>
      <c r="FL234" s="88"/>
      <c r="FM234" s="88"/>
      <c r="FN234" s="88"/>
      <c r="FO234" s="88"/>
      <c r="FP234" s="88"/>
      <c r="FQ234" s="88"/>
      <c r="FR234" s="88"/>
      <c r="FS234" s="88"/>
      <c r="FT234" s="88"/>
      <c r="FU234" s="88"/>
      <c r="FV234" s="88"/>
      <c r="FW234" s="88"/>
      <c r="FX234" s="88"/>
      <c r="FY234" s="88"/>
      <c r="FZ234" s="88"/>
      <c r="GA234" s="88"/>
      <c r="GB234" s="88"/>
      <c r="GC234" s="88"/>
      <c r="GD234" s="88"/>
      <c r="GE234" s="88"/>
      <c r="GF234" s="88"/>
      <c r="GG234" s="88"/>
      <c r="GH234" s="88"/>
      <c r="GI234" s="88"/>
      <c r="GJ234" s="88"/>
      <c r="GK234" s="88"/>
      <c r="GL234" s="88"/>
      <c r="GM234" s="88"/>
      <c r="GN234" s="88"/>
      <c r="GO234" s="88"/>
      <c r="GP234" s="88"/>
      <c r="GQ234" s="88"/>
      <c r="GR234" s="88"/>
      <c r="GS234" s="88"/>
      <c r="GT234" s="88"/>
      <c r="GU234" s="88"/>
      <c r="GV234" s="88"/>
      <c r="GW234" s="88"/>
      <c r="GX234" s="88"/>
      <c r="GY234" s="88"/>
      <c r="GZ234" s="88"/>
      <c r="HA234" s="88"/>
      <c r="HB234" s="88"/>
      <c r="HC234" s="88"/>
      <c r="HD234" s="88"/>
      <c r="HE234" s="88"/>
      <c r="HF234" s="88"/>
      <c r="HG234" s="88"/>
      <c r="HH234" s="88"/>
      <c r="HI234" s="88"/>
      <c r="HJ234" s="88"/>
      <c r="HK234" s="88"/>
      <c r="HL234" s="88"/>
      <c r="HM234" s="88"/>
      <c r="HN234" s="88"/>
      <c r="HO234" s="88"/>
      <c r="HP234" s="88"/>
      <c r="HQ234" s="88"/>
      <c r="HR234" s="88"/>
      <c r="HS234" s="88"/>
      <c r="HT234" s="88"/>
      <c r="HU234" s="88"/>
      <c r="HV234" s="88"/>
      <c r="HW234" s="88"/>
      <c r="HX234" s="88"/>
      <c r="HY234" s="88"/>
    </row>
    <row r="235" spans="1:233" s="183" customFormat="1" ht="13.5" thickBot="1" x14ac:dyDescent="0.25">
      <c r="A235" s="188"/>
      <c r="B235" s="200"/>
      <c r="C235" s="186"/>
      <c r="D235" s="185"/>
      <c r="E235" s="184"/>
      <c r="F235" s="184"/>
    </row>
    <row r="236" spans="1:233" s="13" customFormat="1" ht="13.5" thickBot="1" x14ac:dyDescent="0.25">
      <c r="A236" s="59"/>
      <c r="B236" s="246" t="s">
        <v>21</v>
      </c>
      <c r="C236" s="247"/>
      <c r="D236" s="247"/>
      <c r="E236" s="248"/>
      <c r="F236" s="60">
        <f>SUM(F204:F235)</f>
        <v>0</v>
      </c>
      <c r="H236" s="153"/>
    </row>
    <row r="237" spans="1:233" s="13" customFormat="1" ht="39" thickBot="1" x14ac:dyDescent="0.25">
      <c r="A237" s="53" t="s">
        <v>0</v>
      </c>
      <c r="B237" s="54" t="s">
        <v>1</v>
      </c>
      <c r="C237" s="55" t="s">
        <v>20</v>
      </c>
      <c r="D237" s="56" t="s">
        <v>2</v>
      </c>
      <c r="E237" s="57" t="s">
        <v>14</v>
      </c>
      <c r="F237" s="58" t="s">
        <v>15</v>
      </c>
    </row>
    <row r="238" spans="1:233" s="13" customFormat="1" ht="13.5" thickBot="1" x14ac:dyDescent="0.25">
      <c r="A238" s="59"/>
      <c r="B238" s="249" t="s">
        <v>22</v>
      </c>
      <c r="C238" s="250"/>
      <c r="D238" s="250"/>
      <c r="E238" s="251"/>
      <c r="F238" s="60">
        <f>F236</f>
        <v>0</v>
      </c>
    </row>
    <row r="239" spans="1:233" s="88" customFormat="1" x14ac:dyDescent="0.2">
      <c r="A239" s="199"/>
      <c r="B239" s="198" t="s">
        <v>189</v>
      </c>
      <c r="C239" s="197"/>
      <c r="D239" s="196"/>
      <c r="E239" s="190"/>
      <c r="F239" s="189"/>
    </row>
    <row r="240" spans="1:233" s="183" customFormat="1" ht="38.25" x14ac:dyDescent="0.2">
      <c r="A240" s="195"/>
      <c r="B240" s="194" t="s">
        <v>188</v>
      </c>
      <c r="C240" s="191"/>
      <c r="D240" s="190"/>
      <c r="E240" s="190"/>
      <c r="F240" s="189"/>
    </row>
    <row r="241" spans="1:233" s="183" customFormat="1" ht="51" x14ac:dyDescent="0.2">
      <c r="A241" s="195"/>
      <c r="B241" s="194" t="s">
        <v>187</v>
      </c>
      <c r="C241" s="191"/>
      <c r="D241" s="190"/>
      <c r="E241" s="190"/>
      <c r="F241" s="189"/>
    </row>
    <row r="242" spans="1:233" s="183" customFormat="1" x14ac:dyDescent="0.2">
      <c r="A242" s="195"/>
      <c r="B242" s="194" t="s">
        <v>186</v>
      </c>
      <c r="C242" s="191"/>
      <c r="D242" s="190"/>
      <c r="E242" s="190"/>
      <c r="F242" s="189"/>
    </row>
    <row r="243" spans="1:233" s="183" customFormat="1" ht="25.5" x14ac:dyDescent="0.2">
      <c r="A243" s="195"/>
      <c r="B243" s="194" t="s">
        <v>185</v>
      </c>
      <c r="C243" s="191"/>
      <c r="D243" s="190"/>
      <c r="E243" s="190"/>
      <c r="F243" s="189"/>
    </row>
    <row r="244" spans="1:233" s="183" customFormat="1" x14ac:dyDescent="0.2">
      <c r="A244" s="193"/>
      <c r="B244" s="192"/>
      <c r="C244" s="191"/>
      <c r="D244" s="190"/>
      <c r="E244" s="190"/>
      <c r="F244" s="189"/>
    </row>
    <row r="245" spans="1:233" s="183" customFormat="1" x14ac:dyDescent="0.2">
      <c r="A245" s="193"/>
      <c r="B245" s="192" t="s">
        <v>184</v>
      </c>
      <c r="C245" s="191"/>
      <c r="D245" s="190"/>
      <c r="E245" s="190"/>
      <c r="F245" s="189"/>
    </row>
    <row r="246" spans="1:233" s="183" customFormat="1" ht="25.5" x14ac:dyDescent="0.2">
      <c r="A246" s="188">
        <f>A234+0.001</f>
        <v>5.0080000000000027</v>
      </c>
      <c r="B246" s="187" t="s">
        <v>183</v>
      </c>
      <c r="C246" s="186">
        <v>1</v>
      </c>
      <c r="D246" s="28" t="s">
        <v>3</v>
      </c>
      <c r="E246" s="184"/>
      <c r="F246" s="30">
        <f>ROUND((E246*C246),2)</f>
        <v>0</v>
      </c>
    </row>
    <row r="247" spans="1:233" s="183" customFormat="1" x14ac:dyDescent="0.2">
      <c r="A247" s="193"/>
      <c r="B247" s="192"/>
      <c r="C247" s="191"/>
      <c r="D247" s="190"/>
      <c r="E247" s="190"/>
      <c r="F247" s="189"/>
    </row>
    <row r="248" spans="1:233" s="183" customFormat="1" ht="25.5" x14ac:dyDescent="0.2">
      <c r="A248" s="188">
        <f>A246+0.001</f>
        <v>5.009000000000003</v>
      </c>
      <c r="B248" s="187" t="s">
        <v>182</v>
      </c>
      <c r="C248" s="186">
        <v>1</v>
      </c>
      <c r="D248" s="28" t="s">
        <v>3</v>
      </c>
      <c r="E248" s="184"/>
      <c r="F248" s="30">
        <f>ROUND((E248*C248),2)</f>
        <v>0</v>
      </c>
    </row>
    <row r="249" spans="1:233" s="183" customFormat="1" x14ac:dyDescent="0.2">
      <c r="A249" s="188"/>
      <c r="B249" s="187"/>
      <c r="C249" s="186"/>
      <c r="D249" s="185"/>
      <c r="E249" s="184"/>
      <c r="F249" s="184"/>
    </row>
    <row r="250" spans="1:233" s="183" customFormat="1" ht="38.25" x14ac:dyDescent="0.2">
      <c r="A250" s="188">
        <f>A248+0.001</f>
        <v>5.0100000000000033</v>
      </c>
      <c r="B250" s="187" t="s">
        <v>181</v>
      </c>
      <c r="C250" s="186">
        <v>160</v>
      </c>
      <c r="D250" s="185" t="s">
        <v>4</v>
      </c>
      <c r="E250" s="184"/>
      <c r="F250" s="30">
        <f>ROUND((E250*C250),2)</f>
        <v>0</v>
      </c>
    </row>
    <row r="251" spans="1:233" s="183" customFormat="1" x14ac:dyDescent="0.2">
      <c r="A251" s="188"/>
      <c r="B251" s="187"/>
      <c r="C251" s="186"/>
      <c r="D251" s="185"/>
      <c r="E251" s="184"/>
      <c r="F251" s="184"/>
    </row>
    <row r="252" spans="1:233" s="183" customFormat="1" ht="51" x14ac:dyDescent="0.2">
      <c r="A252" s="188">
        <f>A250+0.001</f>
        <v>5.0110000000000037</v>
      </c>
      <c r="B252" s="187" t="s">
        <v>180</v>
      </c>
      <c r="C252" s="186">
        <v>40</v>
      </c>
      <c r="D252" s="185" t="s">
        <v>4</v>
      </c>
      <c r="E252" s="184"/>
      <c r="F252" s="30">
        <f>ROUND((E252*C252),2)</f>
        <v>0</v>
      </c>
    </row>
    <row r="253" spans="1:233" s="176" customFormat="1" ht="13.5" thickBot="1" x14ac:dyDescent="0.25">
      <c r="A253" s="182"/>
      <c r="B253" s="181"/>
      <c r="C253" s="180"/>
      <c r="D253" s="179"/>
      <c r="E253" s="178"/>
      <c r="F253" s="177"/>
      <c r="Z253" s="88"/>
      <c r="AA253" s="88"/>
      <c r="AB253" s="88"/>
      <c r="AC253" s="88"/>
      <c r="AD253" s="88"/>
      <c r="AE253" s="88"/>
      <c r="AF253" s="88"/>
      <c r="AG253" s="88"/>
      <c r="AH253" s="88"/>
      <c r="AI253" s="88"/>
      <c r="AJ253" s="88"/>
      <c r="AK253" s="88"/>
      <c r="AL253" s="88"/>
      <c r="AM253" s="88"/>
      <c r="AN253" s="88"/>
      <c r="AO253" s="88"/>
      <c r="AP253" s="88"/>
      <c r="AQ253" s="88"/>
      <c r="AR253" s="88"/>
      <c r="AS253" s="88"/>
      <c r="AT253" s="88"/>
      <c r="AU253" s="88"/>
      <c r="AV253" s="88"/>
      <c r="AW253" s="88"/>
      <c r="AX253" s="88"/>
      <c r="AY253" s="88"/>
      <c r="AZ253" s="88"/>
      <c r="BA253" s="88"/>
      <c r="BB253" s="88"/>
      <c r="BC253" s="88"/>
      <c r="BD253" s="88"/>
      <c r="BE253" s="88"/>
      <c r="BF253" s="88"/>
      <c r="BG253" s="88"/>
      <c r="BH253" s="88"/>
      <c r="BI253" s="88"/>
      <c r="BJ253" s="88"/>
      <c r="BK253" s="88"/>
      <c r="BL253" s="88"/>
      <c r="BM253" s="88"/>
      <c r="BN253" s="88"/>
      <c r="BO253" s="88"/>
      <c r="BP253" s="88"/>
      <c r="BQ253" s="88"/>
      <c r="BR253" s="88"/>
      <c r="BS253" s="88"/>
      <c r="BT253" s="88"/>
      <c r="BU253" s="88"/>
      <c r="BV253" s="88"/>
      <c r="BW253" s="88"/>
      <c r="BX253" s="88"/>
      <c r="BY253" s="88"/>
      <c r="BZ253" s="88"/>
      <c r="CA253" s="88"/>
      <c r="CB253" s="88"/>
      <c r="CC253" s="88"/>
      <c r="CD253" s="88"/>
      <c r="CE253" s="88"/>
      <c r="CF253" s="88"/>
      <c r="CG253" s="88"/>
      <c r="CH253" s="88"/>
      <c r="CI253" s="88"/>
      <c r="CJ253" s="88"/>
      <c r="CK253" s="88"/>
      <c r="CL253" s="88"/>
      <c r="CM253" s="88"/>
      <c r="CN253" s="88"/>
      <c r="CO253" s="88"/>
      <c r="CP253" s="88"/>
      <c r="CQ253" s="88"/>
      <c r="CR253" s="88"/>
      <c r="CS253" s="88"/>
      <c r="CT253" s="88"/>
      <c r="CU253" s="88"/>
      <c r="CV253" s="88"/>
      <c r="CW253" s="88"/>
      <c r="CX253" s="88"/>
      <c r="CY253" s="88"/>
      <c r="CZ253" s="88"/>
      <c r="DA253" s="88"/>
      <c r="DB253" s="88"/>
      <c r="DC253" s="88"/>
      <c r="DD253" s="88"/>
      <c r="DE253" s="88"/>
      <c r="DF253" s="88"/>
      <c r="DG253" s="88"/>
      <c r="DH253" s="88"/>
      <c r="DI253" s="88"/>
      <c r="DJ253" s="88"/>
      <c r="DK253" s="88"/>
      <c r="DL253" s="88"/>
      <c r="DM253" s="88"/>
      <c r="DN253" s="88"/>
      <c r="DO253" s="88"/>
      <c r="DP253" s="88"/>
      <c r="DQ253" s="88"/>
      <c r="DR253" s="88"/>
      <c r="DS253" s="88"/>
      <c r="DT253" s="88"/>
      <c r="DU253" s="88"/>
      <c r="DV253" s="88"/>
      <c r="DW253" s="88"/>
      <c r="DX253" s="88"/>
      <c r="DY253" s="88"/>
      <c r="DZ253" s="88"/>
      <c r="EA253" s="88"/>
      <c r="EB253" s="88"/>
      <c r="EC253" s="88"/>
      <c r="ED253" s="88"/>
      <c r="EE253" s="88"/>
      <c r="EF253" s="88"/>
      <c r="EG253" s="88"/>
      <c r="EH253" s="88"/>
      <c r="EI253" s="88"/>
      <c r="EJ253" s="88"/>
      <c r="EK253" s="88"/>
      <c r="EL253" s="88"/>
      <c r="EM253" s="88"/>
      <c r="EN253" s="88"/>
      <c r="EO253" s="88"/>
      <c r="EP253" s="88"/>
      <c r="EQ253" s="88"/>
      <c r="ER253" s="88"/>
      <c r="ES253" s="88"/>
      <c r="ET253" s="88"/>
      <c r="EU253" s="88"/>
      <c r="EV253" s="88"/>
      <c r="EW253" s="88"/>
      <c r="EX253" s="88"/>
      <c r="EY253" s="88"/>
      <c r="EZ253" s="88"/>
      <c r="FA253" s="88"/>
      <c r="FB253" s="88"/>
      <c r="FC253" s="88"/>
      <c r="FD253" s="88"/>
      <c r="FE253" s="88"/>
      <c r="FF253" s="88"/>
      <c r="FG253" s="88"/>
      <c r="FH253" s="88"/>
      <c r="FI253" s="88"/>
      <c r="FJ253" s="88"/>
      <c r="FK253" s="88"/>
      <c r="FL253" s="88"/>
      <c r="FM253" s="88"/>
      <c r="FN253" s="88"/>
      <c r="FO253" s="88"/>
      <c r="FP253" s="88"/>
      <c r="FQ253" s="88"/>
      <c r="FR253" s="88"/>
      <c r="FS253" s="88"/>
      <c r="FT253" s="88"/>
      <c r="FU253" s="88"/>
      <c r="FV253" s="88"/>
      <c r="FW253" s="88"/>
      <c r="FX253" s="88"/>
      <c r="FY253" s="88"/>
      <c r="FZ253" s="88"/>
      <c r="GA253" s="88"/>
      <c r="GB253" s="88"/>
      <c r="GC253" s="88"/>
      <c r="GD253" s="88"/>
      <c r="GE253" s="88"/>
      <c r="GF253" s="88"/>
      <c r="GG253" s="88"/>
      <c r="GH253" s="88"/>
      <c r="GI253" s="88"/>
      <c r="GJ253" s="88"/>
      <c r="GK253" s="88"/>
      <c r="GL253" s="88"/>
      <c r="GM253" s="88"/>
      <c r="GN253" s="88"/>
      <c r="GO253" s="88"/>
      <c r="GP253" s="88"/>
      <c r="GQ253" s="88"/>
      <c r="GR253" s="88"/>
      <c r="GS253" s="88"/>
      <c r="GT253" s="88"/>
      <c r="GU253" s="88"/>
      <c r="GV253" s="88"/>
      <c r="GW253" s="88"/>
      <c r="GX253" s="88"/>
      <c r="GY253" s="88"/>
      <c r="GZ253" s="88"/>
      <c r="HA253" s="88"/>
      <c r="HB253" s="88"/>
      <c r="HC253" s="88"/>
      <c r="HD253" s="88"/>
      <c r="HE253" s="88"/>
      <c r="HF253" s="88"/>
      <c r="HG253" s="88"/>
      <c r="HH253" s="88"/>
      <c r="HI253" s="88"/>
      <c r="HJ253" s="88"/>
      <c r="HK253" s="88"/>
      <c r="HL253" s="88"/>
      <c r="HM253" s="88"/>
      <c r="HN253" s="88"/>
      <c r="HO253" s="88"/>
      <c r="HP253" s="88"/>
      <c r="HQ253" s="88"/>
      <c r="HR253" s="88"/>
      <c r="HS253" s="88"/>
      <c r="HT253" s="88"/>
      <c r="HU253" s="88"/>
      <c r="HV253" s="88"/>
      <c r="HW253" s="88"/>
      <c r="HX253" s="88"/>
      <c r="HY253" s="88"/>
    </row>
    <row r="254" spans="1:233" s="13" customFormat="1" ht="13.5" thickBot="1" x14ac:dyDescent="0.25">
      <c r="A254" s="59"/>
      <c r="B254" s="249" t="s">
        <v>49</v>
      </c>
      <c r="C254" s="250"/>
      <c r="D254" s="250"/>
      <c r="E254" s="251"/>
      <c r="F254" s="60">
        <f>SUM(F238:F253)</f>
        <v>0</v>
      </c>
      <c r="H254" s="153"/>
    </row>
    <row r="255" spans="1:233" s="13" customFormat="1" ht="13.5" thickBot="1" x14ac:dyDescent="0.25">
      <c r="A255" s="243" t="s">
        <v>16</v>
      </c>
      <c r="B255" s="244"/>
      <c r="C255" s="244"/>
      <c r="D255" s="244"/>
      <c r="E255" s="244"/>
      <c r="F255" s="245"/>
      <c r="I255" s="152"/>
    </row>
    <row r="256" spans="1:233" s="13" customFormat="1" ht="39" thickBot="1" x14ac:dyDescent="0.25">
      <c r="A256" s="53" t="s">
        <v>210</v>
      </c>
      <c r="B256" s="224" t="s">
        <v>1</v>
      </c>
      <c r="C256" s="225" t="s">
        <v>20</v>
      </c>
      <c r="D256" s="226" t="s">
        <v>2</v>
      </c>
      <c r="E256" s="227" t="s">
        <v>14</v>
      </c>
      <c r="F256" s="228" t="s">
        <v>15</v>
      </c>
    </row>
    <row r="257" spans="1:6" s="13" customFormat="1" ht="13.5" thickBot="1" x14ac:dyDescent="0.25">
      <c r="A257" s="229"/>
      <c r="B257" s="230"/>
      <c r="C257" s="225"/>
      <c r="D257" s="226"/>
      <c r="E257" s="227"/>
      <c r="F257" s="228"/>
    </row>
    <row r="258" spans="1:6" s="13" customFormat="1" ht="13.5" thickBot="1" x14ac:dyDescent="0.25">
      <c r="A258" s="252" t="s">
        <v>17</v>
      </c>
      <c r="B258" s="253"/>
      <c r="C258" s="253"/>
      <c r="D258" s="253"/>
      <c r="E258" s="254"/>
      <c r="F258" s="60">
        <f>F254</f>
        <v>0</v>
      </c>
    </row>
    <row r="259" spans="1:6" s="13" customFormat="1" ht="13.5" thickBot="1" x14ac:dyDescent="0.25">
      <c r="A259" s="252" t="s">
        <v>18</v>
      </c>
      <c r="B259" s="253"/>
      <c r="C259" s="253"/>
      <c r="D259" s="253"/>
      <c r="E259" s="254"/>
      <c r="F259" s="149">
        <f>F258*0.18</f>
        <v>0</v>
      </c>
    </row>
    <row r="260" spans="1:6" s="13" customFormat="1" ht="13.5" thickBot="1" x14ac:dyDescent="0.25">
      <c r="A260" s="252" t="s">
        <v>19</v>
      </c>
      <c r="B260" s="253"/>
      <c r="C260" s="253"/>
      <c r="D260" s="253"/>
      <c r="E260" s="254"/>
      <c r="F260" s="150">
        <f>F258+F259</f>
        <v>0</v>
      </c>
    </row>
    <row r="261" spans="1:6" s="13" customFormat="1" x14ac:dyDescent="0.2">
      <c r="A261" s="154"/>
      <c r="C261" s="155"/>
      <c r="D261" s="156"/>
      <c r="E261" s="152"/>
      <c r="F261" s="152"/>
    </row>
    <row r="262" spans="1:6" s="13" customFormat="1" x14ac:dyDescent="0.2">
      <c r="A262" s="157"/>
      <c r="B262" s="158"/>
      <c r="C262" s="159"/>
      <c r="D262" s="160"/>
      <c r="E262" s="161"/>
      <c r="F262" s="161"/>
    </row>
    <row r="263" spans="1:6" s="13" customFormat="1" x14ac:dyDescent="0.2">
      <c r="A263" s="162" t="s">
        <v>68</v>
      </c>
      <c r="B263" s="162"/>
      <c r="C263" s="162"/>
      <c r="D263" s="163"/>
      <c r="E263" s="163"/>
      <c r="F263" s="163"/>
    </row>
    <row r="264" spans="1:6" s="13" customFormat="1" x14ac:dyDescent="0.2">
      <c r="A264" s="164"/>
      <c r="B264" s="164"/>
      <c r="C264" s="164"/>
      <c r="D264" s="165"/>
      <c r="E264" s="165"/>
      <c r="F264" s="165"/>
    </row>
    <row r="265" spans="1:6" s="13" customFormat="1" x14ac:dyDescent="0.2">
      <c r="A265" s="162" t="s">
        <v>69</v>
      </c>
      <c r="B265" s="162"/>
      <c r="C265" s="162"/>
      <c r="D265" s="163"/>
      <c r="E265" s="163"/>
      <c r="F265" s="163"/>
    </row>
    <row r="266" spans="1:6" s="13" customFormat="1" x14ac:dyDescent="0.2">
      <c r="A266" s="164"/>
      <c r="B266" s="164"/>
      <c r="C266" s="164"/>
      <c r="D266" s="165"/>
      <c r="E266" s="165"/>
      <c r="F266" s="165"/>
    </row>
    <row r="267" spans="1:6" s="13" customFormat="1" x14ac:dyDescent="0.2">
      <c r="A267" s="162" t="s">
        <v>70</v>
      </c>
      <c r="B267" s="162"/>
      <c r="C267" s="162"/>
      <c r="D267" s="163"/>
      <c r="E267" s="163"/>
      <c r="F267" s="163"/>
    </row>
    <row r="268" spans="1:6" s="13" customFormat="1" x14ac:dyDescent="0.2">
      <c r="A268" s="164"/>
      <c r="B268" s="164"/>
      <c r="C268" s="164"/>
      <c r="D268" s="165"/>
      <c r="E268" s="165"/>
      <c r="F268" s="165"/>
    </row>
    <row r="269" spans="1:6" s="13" customFormat="1" x14ac:dyDescent="0.2">
      <c r="A269" s="162" t="s">
        <v>71</v>
      </c>
      <c r="B269" s="162"/>
      <c r="C269" s="162"/>
      <c r="D269" s="163"/>
      <c r="E269" s="163"/>
      <c r="F269" s="163"/>
    </row>
    <row r="270" spans="1:6" s="13" customFormat="1" x14ac:dyDescent="0.2">
      <c r="A270" s="164"/>
      <c r="B270" s="164"/>
      <c r="C270" s="164"/>
      <c r="D270" s="165"/>
      <c r="E270" s="165"/>
      <c r="F270" s="165"/>
    </row>
    <row r="271" spans="1:6" s="13" customFormat="1" x14ac:dyDescent="0.2">
      <c r="A271" s="162" t="s">
        <v>72</v>
      </c>
      <c r="B271" s="162"/>
      <c r="C271" s="162"/>
      <c r="D271" s="163"/>
      <c r="E271" s="163"/>
      <c r="F271" s="163"/>
    </row>
    <row r="272" spans="1:6" s="13" customFormat="1" x14ac:dyDescent="0.2">
      <c r="A272" s="164"/>
      <c r="B272" s="164"/>
      <c r="C272" s="164"/>
      <c r="D272" s="165"/>
      <c r="E272" s="165"/>
      <c r="F272" s="165"/>
    </row>
    <row r="273" spans="1:6" s="13" customFormat="1" x14ac:dyDescent="0.2">
      <c r="A273" s="162" t="s">
        <v>73</v>
      </c>
      <c r="B273" s="162"/>
      <c r="C273" s="162"/>
      <c r="D273" s="163"/>
      <c r="E273" s="163"/>
      <c r="F273" s="163"/>
    </row>
    <row r="274" spans="1:6" s="13" customFormat="1" x14ac:dyDescent="0.2">
      <c r="A274" s="164"/>
      <c r="B274" s="164"/>
      <c r="C274" s="164"/>
      <c r="D274" s="165"/>
      <c r="E274" s="165"/>
      <c r="F274" s="165"/>
    </row>
    <row r="275" spans="1:6" s="13" customFormat="1" x14ac:dyDescent="0.2">
      <c r="A275" s="162" t="s">
        <v>74</v>
      </c>
      <c r="B275" s="162"/>
      <c r="C275" s="162"/>
      <c r="D275" s="163"/>
      <c r="E275" s="163"/>
      <c r="F275" s="163"/>
    </row>
    <row r="276" spans="1:6" s="13" customFormat="1" x14ac:dyDescent="0.2">
      <c r="A276" s="164"/>
      <c r="B276" s="164"/>
      <c r="C276" s="164"/>
      <c r="D276" s="164"/>
      <c r="E276" s="165"/>
      <c r="F276" s="165"/>
    </row>
    <row r="277" spans="1:6" s="13" customFormat="1" x14ac:dyDescent="0.2">
      <c r="A277" s="164"/>
      <c r="B277" s="164"/>
      <c r="C277" s="164"/>
      <c r="D277" s="164"/>
      <c r="E277" s="165"/>
      <c r="F277" s="165"/>
    </row>
    <row r="278" spans="1:6" s="13" customFormat="1" x14ac:dyDescent="0.2">
      <c r="A278" s="166" t="s">
        <v>75</v>
      </c>
      <c r="B278" s="166"/>
      <c r="C278" s="166"/>
      <c r="D278" s="166"/>
      <c r="E278" s="167"/>
      <c r="F278" s="165"/>
    </row>
    <row r="279" spans="1:6" s="13" customFormat="1" x14ac:dyDescent="0.2">
      <c r="A279" s="255" t="s">
        <v>76</v>
      </c>
      <c r="B279" s="255"/>
      <c r="C279" s="255"/>
      <c r="D279" s="255"/>
      <c r="E279" s="255"/>
      <c r="F279" s="255"/>
    </row>
    <row r="280" spans="1:6" s="13" customFormat="1" ht="13.5" thickBot="1" x14ac:dyDescent="0.25">
      <c r="A280" s="168"/>
      <c r="B280" s="168"/>
      <c r="C280" s="168"/>
      <c r="D280" s="168"/>
      <c r="E280" s="168"/>
      <c r="F280" s="168"/>
    </row>
    <row r="281" spans="1:6" s="13" customFormat="1" ht="13.5" thickBot="1" x14ac:dyDescent="0.25">
      <c r="A281" s="169" t="s">
        <v>77</v>
      </c>
      <c r="B281" s="170" t="s">
        <v>78</v>
      </c>
      <c r="C281" s="256" t="s">
        <v>79</v>
      </c>
      <c r="D281" s="257"/>
      <c r="E281" s="257"/>
      <c r="F281" s="258"/>
    </row>
    <row r="282" spans="1:6" s="13" customFormat="1" x14ac:dyDescent="0.2">
      <c r="A282" s="171">
        <v>1</v>
      </c>
      <c r="B282" s="172" t="s">
        <v>80</v>
      </c>
      <c r="C282" s="262"/>
      <c r="D282" s="263"/>
      <c r="E282" s="263"/>
      <c r="F282" s="264"/>
    </row>
    <row r="283" spans="1:6" s="13" customFormat="1" x14ac:dyDescent="0.2">
      <c r="A283" s="171">
        <v>2</v>
      </c>
      <c r="B283" s="172" t="s">
        <v>81</v>
      </c>
      <c r="C283" s="265"/>
      <c r="D283" s="266"/>
      <c r="E283" s="266"/>
      <c r="F283" s="267"/>
    </row>
    <row r="284" spans="1:6" s="13" customFormat="1" x14ac:dyDescent="0.2">
      <c r="A284" s="171">
        <v>3</v>
      </c>
      <c r="B284" s="172" t="s">
        <v>82</v>
      </c>
      <c r="C284" s="265"/>
      <c r="D284" s="266"/>
      <c r="E284" s="266"/>
      <c r="F284" s="267"/>
    </row>
    <row r="285" spans="1:6" s="13" customFormat="1" x14ac:dyDescent="0.2">
      <c r="A285" s="171">
        <v>4</v>
      </c>
      <c r="B285" s="172" t="s">
        <v>83</v>
      </c>
      <c r="C285" s="265"/>
      <c r="D285" s="266"/>
      <c r="E285" s="266"/>
      <c r="F285" s="267"/>
    </row>
    <row r="286" spans="1:6" s="13" customFormat="1" x14ac:dyDescent="0.2">
      <c r="A286" s="171">
        <v>5</v>
      </c>
      <c r="B286" s="172" t="s">
        <v>84</v>
      </c>
      <c r="C286" s="265"/>
      <c r="D286" s="266"/>
      <c r="E286" s="266"/>
      <c r="F286" s="267"/>
    </row>
    <row r="287" spans="1:6" s="13" customFormat="1" ht="13.5" thickBot="1" x14ac:dyDescent="0.25">
      <c r="A287" s="173">
        <v>6</v>
      </c>
      <c r="B287" s="174" t="s">
        <v>85</v>
      </c>
      <c r="C287" s="259"/>
      <c r="D287" s="260"/>
      <c r="E287" s="260"/>
      <c r="F287" s="261"/>
    </row>
    <row r="288" spans="1:6" s="13" customFormat="1" x14ac:dyDescent="0.2">
      <c r="A288" s="175"/>
      <c r="C288" s="155"/>
      <c r="D288" s="156"/>
      <c r="E288" s="152"/>
      <c r="F288" s="152"/>
    </row>
    <row r="289" spans="1:6" s="13" customFormat="1" x14ac:dyDescent="0.2">
      <c r="A289" s="175"/>
      <c r="C289" s="155"/>
      <c r="D289" s="156"/>
      <c r="E289" s="152"/>
      <c r="F289" s="152"/>
    </row>
  </sheetData>
  <protectedRanges>
    <protectedRange password="CF13" sqref="A203:B203 A237:B237" name="Range1_6"/>
    <protectedRange password="CF13" sqref="A205:B213" name="Range1_5"/>
    <protectedRange password="CF13" sqref="B248 A249:B249 A244:B247" name="Range1_7"/>
    <protectedRange password="CF13" sqref="B240 A239:A243" name="Range1_8"/>
    <protectedRange password="CF13" sqref="D203 D237" name="Range1_6_1"/>
    <protectedRange password="CF13" sqref="E203 E237" name="Range2_2_2_1"/>
    <protectedRange password="CF13" sqref="C203 C237" name="Range1_2_2_1"/>
  </protectedRanges>
  <mergeCells count="27">
    <mergeCell ref="C287:F287"/>
    <mergeCell ref="C282:F282"/>
    <mergeCell ref="C283:F283"/>
    <mergeCell ref="C284:F284"/>
    <mergeCell ref="C285:F285"/>
    <mergeCell ref="C286:F286"/>
    <mergeCell ref="A260:E260"/>
    <mergeCell ref="A258:E258"/>
    <mergeCell ref="A259:E259"/>
    <mergeCell ref="A279:F279"/>
    <mergeCell ref="C281:F281"/>
    <mergeCell ref="A255:F255"/>
    <mergeCell ref="B202:E202"/>
    <mergeCell ref="B173:E173"/>
    <mergeCell ref="B175:E175"/>
    <mergeCell ref="B23:E23"/>
    <mergeCell ref="B25:E25"/>
    <mergeCell ref="B89:E89"/>
    <mergeCell ref="B91:E91"/>
    <mergeCell ref="B57:E57"/>
    <mergeCell ref="B59:E59"/>
    <mergeCell ref="B160:E160"/>
    <mergeCell ref="B162:E162"/>
    <mergeCell ref="B254:E254"/>
    <mergeCell ref="B204:E204"/>
    <mergeCell ref="B238:E238"/>
    <mergeCell ref="B236:E236"/>
  </mergeCells>
  <conditionalFormatting sqref="B229:E231 G229:IE234 B232:C232 G239:II239 G253:IE253">
    <cfRule type="cellIs" dxfId="1" priority="1" stopIfTrue="1" operator="equal">
      <formula>0</formula>
    </cfRule>
  </conditionalFormatting>
  <conditionalFormatting sqref="E232 B233:E233 B234:C234 E234">
    <cfRule type="cellIs" dxfId="0" priority="2" stopIfTrue="1" operator="equal">
      <formula>0</formula>
    </cfRule>
  </conditionalFormatting>
  <printOptions horizontalCentered="1"/>
  <pageMargins left="0.70866141732283472" right="0.70866141732283472" top="0.74803149606299213" bottom="0.74803149606299213" header="0.31496062992125984" footer="0.31496062992125984"/>
  <pageSetup paperSize="9" scale="80" fitToWidth="0" fitToHeight="0" orientation="portrait" r:id="rId1"/>
  <headerFooter>
    <oddFooter>&amp;L&amp;9GALEA CURMI ENGINEERING CONSULTANTS LTD</oddFooter>
  </headerFooter>
  <rowBreaks count="8" manualBreakCount="8">
    <brk id="23" max="5" man="1"/>
    <brk id="57" max="5" man="1"/>
    <brk id="89" max="5" man="1"/>
    <brk id="160" max="5" man="1"/>
    <brk id="173" max="5" man="1"/>
    <brk id="202" max="5" man="1"/>
    <brk id="236" max="5" man="1"/>
    <brk id="254" max="16383" man="1"/>
  </rowBreaks>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Matthew Galea</dc:creator>
  <cp:lastModifiedBy>Caruana Francelle at MTA</cp:lastModifiedBy>
  <cp:lastPrinted>2023-08-08T13:53:16Z</cp:lastPrinted>
  <dcterms:created xsi:type="dcterms:W3CDTF">2003-11-04T06:01:25Z</dcterms:created>
  <dcterms:modified xsi:type="dcterms:W3CDTF">2024-02-21T15:01:49Z</dcterms:modified>
</cp:coreProperties>
</file>